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tciusa-my.sharepoint.com/personal/shannon_baughman_trinityconsultants_com/Documents/"/>
    </mc:Choice>
  </mc:AlternateContent>
  <xr:revisionPtr revIDLastSave="0" documentId="8_{9893488D-C457-481C-A550-5B57C876E6BE}" xr6:coauthVersionLast="47" xr6:coauthVersionMax="47" xr10:uidLastSave="{00000000-0000-0000-0000-000000000000}"/>
  <bookViews>
    <workbookView xWindow="-110" yWindow="-110" windowWidth="19420" windowHeight="11500" xr2:uid="{CE7CB722-C42E-4490-BDB3-BFED16314FE8}"/>
  </bookViews>
  <sheets>
    <sheet name="CB VERIFICATION - Product" sheetId="6" r:id="rId1"/>
    <sheet name="Attachment - BOUNDARY CHECK" sheetId="5" r:id="rId2"/>
    <sheet name="Calculations" sheetId="11" state="hidden" r:id="rId3"/>
  </sheets>
  <externalReferences>
    <externalReference r:id="rId4"/>
    <externalReference r:id="rId5"/>
    <externalReference r:id="rId6"/>
    <externalReference r:id="rId7"/>
    <externalReference r:id="rId8"/>
    <externalReference r:id="rId9"/>
  </externalReferences>
  <definedNames>
    <definedName name="_" localSheetId="2">#REF!</definedName>
    <definedName name="_">#REF!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V19" i="11"/>
  <c r="AU19" i="11"/>
  <c r="AT19" i="11"/>
  <c r="AS19" i="11"/>
  <c r="AR19" i="11"/>
  <c r="AQ19" i="11"/>
  <c r="AP19" i="11"/>
  <c r="AO19" i="11"/>
  <c r="AN19" i="11"/>
  <c r="AM19" i="11"/>
  <c r="AL19" i="11"/>
  <c r="AK19" i="11"/>
  <c r="AJ19" i="11"/>
  <c r="AI19" i="11"/>
  <c r="AH19" i="11"/>
  <c r="AG19" i="11"/>
  <c r="AF19" i="11"/>
  <c r="AE19" i="11"/>
  <c r="AD19" i="11"/>
  <c r="AC19" i="11"/>
  <c r="AB19" i="11"/>
  <c r="AA19" i="11"/>
  <c r="K19" i="11"/>
  <c r="C11" i="11"/>
  <c r="N28" i="11" s="1"/>
  <c r="C8" i="11"/>
  <c r="Y19" i="11" s="1"/>
  <c r="AD23" i="11" l="1"/>
  <c r="AD24" i="11" s="1"/>
  <c r="F23" i="11"/>
  <c r="F24" i="11" s="1"/>
  <c r="V23" i="11"/>
  <c r="V24" i="11" s="1"/>
  <c r="AL23" i="11"/>
  <c r="AL24" i="11" s="1"/>
  <c r="AB17" i="11"/>
  <c r="J19" i="11"/>
  <c r="M23" i="11"/>
  <c r="M24" i="11" s="1"/>
  <c r="AC23" i="11"/>
  <c r="AC24" i="11" s="1"/>
  <c r="AS23" i="11"/>
  <c r="AS24" i="11" s="1"/>
  <c r="N23" i="11"/>
  <c r="N24" i="11" s="1"/>
  <c r="AT23" i="11"/>
  <c r="AT24" i="11" s="1"/>
  <c r="R19" i="11"/>
  <c r="O23" i="11"/>
  <c r="O24" i="11" s="1"/>
  <c r="AE23" i="11"/>
  <c r="AE24" i="11" s="1"/>
  <c r="AU23" i="11"/>
  <c r="AU24" i="11" s="1"/>
  <c r="S19" i="11"/>
  <c r="D23" i="11"/>
  <c r="D24" i="11" s="1"/>
  <c r="T23" i="11"/>
  <c r="T24" i="11" s="1"/>
  <c r="AJ23" i="11"/>
  <c r="AJ24" i="11" s="1"/>
  <c r="Z19" i="11"/>
  <c r="E23" i="11"/>
  <c r="E24" i="11" s="1"/>
  <c r="U23" i="11"/>
  <c r="U24" i="11" s="1"/>
  <c r="AK23" i="11"/>
  <c r="AK24" i="11" s="1"/>
  <c r="G23" i="11"/>
  <c r="G24" i="11" s="1"/>
  <c r="W23" i="11"/>
  <c r="W24" i="11" s="1"/>
  <c r="AM23" i="11"/>
  <c r="AM24" i="11" s="1"/>
  <c r="C19" i="11"/>
  <c r="L23" i="11"/>
  <c r="L24" i="11" s="1"/>
  <c r="AB23" i="11"/>
  <c r="AB24" i="11" s="1"/>
  <c r="AR23" i="11"/>
  <c r="AR24" i="11" s="1"/>
  <c r="L19" i="11"/>
  <c r="C9" i="11"/>
  <c r="C13" i="11" s="1"/>
  <c r="U19" i="11"/>
  <c r="F19" i="11"/>
  <c r="N19" i="11"/>
  <c r="V19" i="11"/>
  <c r="H23" i="11"/>
  <c r="H24" i="11" s="1"/>
  <c r="P23" i="11"/>
  <c r="P24" i="11" s="1"/>
  <c r="X23" i="11"/>
  <c r="X24" i="11" s="1"/>
  <c r="AF23" i="11"/>
  <c r="AF24" i="11" s="1"/>
  <c r="AN23" i="11"/>
  <c r="AN24" i="11" s="1"/>
  <c r="AV23" i="11"/>
  <c r="AV24" i="11" s="1"/>
  <c r="I42"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I34" i="11"/>
  <c r="I37" i="11" s="1"/>
  <c r="AV34" i="11"/>
  <c r="AF34" i="11"/>
  <c r="AF37" i="11" s="1"/>
  <c r="P34" i="11"/>
  <c r="P37" i="11" s="1"/>
</calcChain>
</file>

<file path=xl/sharedStrings.xml><?xml version="1.0" encoding="utf-8"?>
<sst xmlns="http://schemas.openxmlformats.org/spreadsheetml/2006/main" count="202" uniqueCount="147">
  <si>
    <t>GSCC</t>
  </si>
  <si>
    <t xml:space="preserve"> </t>
  </si>
  <si>
    <t>Certification Body Verification Opinion, Steel Product GHG Emissions Intensity</t>
  </si>
  <si>
    <t xml:space="preserve">INSTRUCTIONS:
This form should be completed by a GSCC-approved certification body and signed by the lead verifier to certify conformance with the Steel Climate Standard. This form can be used for the certification of steel product GHG emissions intensity for a facility. </t>
  </si>
  <si>
    <t>Information</t>
  </si>
  <si>
    <t xml:space="preserve">Response </t>
  </si>
  <si>
    <t xml:space="preserve">Guidance </t>
  </si>
  <si>
    <t xml:space="preserve">General Information </t>
  </si>
  <si>
    <t>Member company name</t>
  </si>
  <si>
    <t>Insert text</t>
  </si>
  <si>
    <t>Facility Type</t>
  </si>
  <si>
    <t xml:space="preserve">Examples include Integrated mill, mini mill, micro mill, etc. </t>
  </si>
  <si>
    <t>Facility Name</t>
  </si>
  <si>
    <t xml:space="preserve">Facility Location </t>
  </si>
  <si>
    <t>Street Address</t>
  </si>
  <si>
    <t>State/Province</t>
  </si>
  <si>
    <t>Country</t>
  </si>
  <si>
    <t>Steel Product GHG Emissions Intensity Verification</t>
  </si>
  <si>
    <t>NOTICE: Certification body should only fill out this section of the form if applicable to the verification.</t>
  </si>
  <si>
    <t>Comments in support of response provided/Opportunities for Improvement</t>
  </si>
  <si>
    <t>Select from drop-down list</t>
  </si>
  <si>
    <t>The certification body providing assurance should assess each item as either in full conformance or non-conformance. Supporting comments may be provided in the comments column. Also, if during the certification process there are opportunities for improvement with respect to the any data gaps, data management procedures, member company internal review processes, etc., such comments should also be provided in the comments column.</t>
  </si>
  <si>
    <t>The steel product GHG emissions intensity was submitted by the member company to the certification body for verification by May 1st or within 120 days of fiscal year end for the preceding calendar year. (Note that the initial submittal may occur at any point during the year, only subsequent verifications must occur by this deadline.)</t>
  </si>
  <si>
    <t>The facility-specific steel product’s GHG emissions intensity calculation includes all processes identified as within the Standard boundaries as defined in Appendix B  of the Standard.
(Please complete and include Boundary Checklist Attachment and submit with this form to confirm.)</t>
  </si>
  <si>
    <t>Provide steel product type.</t>
  </si>
  <si>
    <t>Is the facility-specific steel product’s GHG emissions intensity at or below the Standard for long or flat products, as applicable, for the calendar year in question?</t>
  </si>
  <si>
    <t>Yes/No</t>
  </si>
  <si>
    <t>Are carbon offsets or insets factored into the GHG emissions intensity value?</t>
  </si>
  <si>
    <t>If bio-based carbon source or fuel is used, is biogenic carbon excluded from the GHG emissions intensity value and was it reported as a separate line item?</t>
  </si>
  <si>
    <t>Yes/No/NA</t>
  </si>
  <si>
    <t xml:space="preserve">Has the source of bio-based materials been checked and does it conform to requirements in Section 6.2 of the Standard? </t>
  </si>
  <si>
    <t>Are Renewable Thermal Certificates factored into the  GHG emissions intensity value and reported as a separate line item?</t>
  </si>
  <si>
    <t xml:space="preserve">Have the RTCs been checked and do they conform to requirements in Section 6.2 of the Standard? </t>
  </si>
  <si>
    <t>Are life cycle GHG emissions allocated between steel products and co-products in the calcualtion of the GHG emissions intensity value?</t>
  </si>
  <si>
    <t>Is credit taken for emissions reductions from the use of process off-gases for reheating or the generation of electricity outside of the GSCC boundary in determining the GHG emissions intensity value and is the credited amount reported in a separate line item?</t>
  </si>
  <si>
    <t xml:space="preserve">Are contractual instruments for renewable energy (used to offset facility Scope 2 emissions only) factored into the GHG emissions intensity value and reported as a separate line item? </t>
  </si>
  <si>
    <t xml:space="preserve">Have the contractual instruments been checked and do they conform to requirements in Section 6.3 of the Standard? </t>
  </si>
  <si>
    <t xml:space="preserve">Provide the primary data share (%) if secondary data was used for emission factors in the calculation of the GHG emissions intensity value. </t>
  </si>
  <si>
    <t xml:space="preserve">Verification standard used </t>
  </si>
  <si>
    <t xml:space="preserve">The Standard requires verification in conformance with requirements of a recognized international verification standard such as ISO 14064-3:2019. The Supplemental Technical Guidance provides GSCC's criteria for accepting another standard. If another standard has been approved by the GSCC Technical Committee and was used for this verification, please identify the standard.  </t>
  </si>
  <si>
    <t xml:space="preserve">Level of assurance </t>
  </si>
  <si>
    <t>Verification Statement</t>
  </si>
  <si>
    <t>Please provide your assurance opinion in a formal written verification statement in a separate document on the certification body's letterhead. The verification statement should provide the certification body's opinion on whether the steel product intensity value is materially correct and conforms with the Steel Climate Standard criteria for steel product intensity certification.</t>
  </si>
  <si>
    <t>Name of lead verifier providing certification</t>
  </si>
  <si>
    <t>Signature of lead verifier providing certification</t>
  </si>
  <si>
    <t xml:space="preserve">Insert signature </t>
  </si>
  <si>
    <t xml:space="preserve">      GSCC Certification Body Company Name</t>
  </si>
  <si>
    <t>Process Block</t>
  </si>
  <si>
    <t>Description</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</si>
  <si>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</si>
  <si>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</si>
  <si>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</si>
  <si>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</si>
  <si>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</si>
  <si>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</si>
  <si>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</si>
  <si>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</si>
  <si>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</si>
  <si>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</si>
  <si>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</si>
  <si>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</si>
  <si>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</si>
  <si>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</si>
  <si>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</si>
  <si>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</si>
  <si>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</si>
  <si>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</si>
  <si>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</si>
  <si>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</si>
  <si>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</si>
  <si>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</si>
  <si>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</si>
  <si>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</si>
  <si>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</si>
  <si>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</si>
  <si>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</si>
  <si>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</si>
  <si>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</si>
  <si>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</si>
  <si>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</si>
  <si>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</si>
  <si>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</si>
  <si>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</si>
  <si>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</si>
  <si>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</si>
  <si>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</si>
  <si>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</si>
  <si>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</si>
  <si>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</si>
  <si>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</si>
  <si>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</si>
  <si>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</si>
  <si>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</si>
  <si>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</si>
  <si>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</si>
  <si>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</si>
  <si>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</si>
  <si>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</si>
  <si>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</si>
  <si>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</si>
  <si>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</si>
  <si>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</si>
  <si>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</si>
  <si>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</si>
  <si>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</si>
  <si>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</si>
  <si>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</si>
  <si>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</si>
  <si>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</si>
  <si>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</si>
  <si>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</si>
  <si>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</si>
  <si>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</si>
  <si>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</si>
  <si>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</si>
  <si>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</si>
  <si>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</si>
  <si>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</si>
  <si>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Year</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</si>
  <si>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</si>
  <si>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</si>
  <si>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</si>
  <si>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</si>
  <si>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</si>
  <si>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</si>
  <si>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</si>
  <si>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</si>
  <si>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</si>
  <si>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</si>
  <si>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</si>
  <si>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</si>
  <si>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</si>
  <si>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</si>
  <si>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Company Glidepath</t>
  </si>
  <si>
    <t xml:space="preserve">If yes to the above, provide the GHG emissions intensity reduction due to the procurement of contractual instruments, such as RECs, PPAs, VPPA and green tariffs. </t>
  </si>
  <si>
    <t>Provide time period for which emissions data is verified (i.e., calendar year or fiscal year start date - end date (DD/MM/YYYY) associated with activity data used to calculate the steel product GHG intensity).</t>
  </si>
  <si>
    <t xml:space="preserve">Provide date (DD/MM/YYYY) that steel product GHG emissions intensity was submitted by the member company to the certification body for verification. </t>
  </si>
  <si>
    <t>Date of lead verifier providing certification (DD/MM/YYYY)</t>
  </si>
  <si>
    <t>The facility-specific steel product’s GHG emissions intensity, in metric tonnes CO2e/metric tonne hot rolled steel,  is calculated in conformance with Section 4 of the Standard.</t>
  </si>
  <si>
    <t>Provide calculated value for verified facility-specific steel product GHG emissions intensity in metric tonnes CO2e/metric tonne hot rolled steel.</t>
  </si>
  <si>
    <t>Provide GSCC standard steel product GHG emissions intensity for year corresponding to calculated value in metric tonnes CO2e/metric tonne hot rolled steel.</t>
  </si>
  <si>
    <t>The Standard requires use of primary data where  available. Was primary or secondary data used for emission factors in the calculation of Verified Value for this process? 
(Primary/Secondary/NA)</t>
  </si>
  <si>
    <t>If SECONDARY DATA was used for  emission factors, was it checked for data quality  (i.e. reviewing credibility of source, geographic relevance, temporal relevance, technological relevance, etc)? 
(yes/no/NA)
Applies to rows which indicate "secondary" in previous column</t>
  </si>
  <si>
    <t>If SECONDARY DATA was used for  emission factors, provide the source of the emission factors used (i.e. data source, dataset name, data year). 
PLEASE NOTE - Actual data  values are not requested in this form.
Applies to rows which indicate "secondary" data was used</t>
  </si>
  <si>
    <t>The Standard requires use of primary data where  available. Was primary or secondary data used for activity data in the calculation of Verified Value? 
(Primary/Secondary/NA)</t>
  </si>
  <si>
    <t>If SECONDARY DATA was used for activity data, provide description of data source (i.e. data source, dataset name, data year).
PLEASE NOTE - Actual data  values are not requested in this form.
Applies to rows which indicate "secondary" data was used</t>
  </si>
  <si>
    <r>
      <t xml:space="preserve">Was this process included in calculation of Verified Value?
</t>
    </r>
    <r>
      <rPr>
        <i/>
        <sz val="12"/>
        <color theme="0"/>
        <rFont val="Tahoma"/>
        <family val="2"/>
      </rPr>
      <t>(yes/no/NA)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</si>
</sst>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vertAlign val="subscript"/>
      <sz val="12"/>
      <color theme="1"/>
      <name val="Aptos Narrow"/>
      <family val="2"/>
      <scheme val="minor"/>
    </font>
    <font>
      <sz val="11"/>
      <color rgb="FFFF0000"/>
      <name val="Aptos Narrow"/>
      <family val="2"/>
      <scheme val="minor"/>
    </font>
    <font>
      <i/>
      <sz val="11"/>
      <color rgb="FFFF0000"/>
      <name val="Aptos Narrow"/>
      <family val="2"/>
      <scheme val="minor"/>
    </font>
    <font>
      <i/>
      <sz val="9"/>
      <name val="Aptos Narrow"/>
      <family val="2"/>
      <scheme val="minor"/>
    </font>
    <font>
      <sz val="12"/>
      <name val="Aptos Narrow"/>
      <family val="2"/>
      <scheme val="minor"/>
    </font>
    <font>
      <b/>
      <i/>
      <sz val="11"/>
      <name val="Aptos Narrow"/>
      <family val="2"/>
      <scheme val="minor"/>
    </font>
    <font>
      <b/>
      <sz val="11"/>
      <name val="Aptos Narrow"/>
      <family val="2"/>
      <scheme val="minor"/>
    </font>
    <font>
      <sz val="10"/>
      <name val="Arial"/>
      <family val="2"/>
    </font>
    <font>
      <i/>
      <sz val="12"/>
      <color theme="0"/>
      <name val="Tahoma"/>
      <family val="2"/>
    </font>
    <font>
      <sz val="9"/>
      <color theme="1"/>
      <name val="Tahoma"/>
      <family val="2"/>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s>
  <cellStyleXfs count="3">
    <xf numFmtId="0" fontId="0" fillId="0" borderId="0"/>
    <xf numFmtId="0" fontId="23" fillId="0" borderId="0"/>
    <xf numFmtId="9" fontId="23" fillId="0" borderId="0" applyFont="0" applyFill="0" applyBorder="0" applyAlignment="0" applyProtection="0"/>
  </cellStyleXfs>
  <cellXfs count="94">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top" wrapText="1"/>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 xfId="0" applyBorder="1"/>
    <xf numFmtId="0" fontId="0" fillId="0" borderId="1" xfId="0" applyBorder="1" applyAlignment="1">
      <alignment horizontal="left" indent="2"/>
    </xf>
    <xf numFmtId="0" fontId="0" fillId="0" borderId="1" xfId="0" applyBorder="1" applyAlignment="1">
      <alignment vertical="top" wrapText="1"/>
    </xf>
    <xf numFmtId="0" fontId="15" fillId="0" borderId="13" xfId="0" applyFont="1" applyBorder="1" applyAlignment="1">
      <alignment vertical="center" wrapText="1"/>
    </xf>
    <xf numFmtId="0" fontId="17" fillId="4" borderId="1" xfId="0" applyFont="1" applyFill="1" applyBorder="1" applyAlignment="1">
      <alignment horizontal="left" vertical="center"/>
    </xf>
    <xf numFmtId="0" fontId="17" fillId="0" borderId="0" xfId="0" applyFont="1" applyAlignment="1">
      <alignment horizontal="left" vertical="center"/>
    </xf>
    <xf numFmtId="0" fontId="18" fillId="0" borderId="0" xfId="0" applyFont="1"/>
    <xf numFmtId="0" fontId="17" fillId="0" borderId="0" xfId="0" applyFont="1"/>
    <xf numFmtId="0" fontId="4" fillId="0" borderId="1" xfId="0" applyFont="1" applyBorder="1" applyAlignment="1">
      <alignment vertical="top" wrapText="1"/>
    </xf>
    <xf numFmtId="0" fontId="19" fillId="0" borderId="0" xfId="0" applyFont="1" applyAlignment="1">
      <alignment horizontal="right"/>
    </xf>
    <xf numFmtId="0" fontId="4" fillId="4" borderId="1" xfId="0" applyFont="1" applyFill="1" applyBorder="1" applyAlignment="1">
      <alignment horizontal="left" vertical="center" wrapText="1"/>
    </xf>
    <xf numFmtId="0" fontId="19" fillId="0" borderId="0" xfId="0" applyFont="1" applyAlignment="1">
      <alignment horizontal="right" vertical="center"/>
    </xf>
    <xf numFmtId="0" fontId="4" fillId="0" borderId="0" xfId="0" applyFont="1" applyAlignment="1">
      <alignment horizontal="left" indent="2"/>
    </xf>
    <xf numFmtId="0" fontId="4" fillId="0" borderId="0" xfId="0" quotePrefix="1" applyFont="1"/>
    <xf numFmtId="0" fontId="15" fillId="0" borderId="10" xfId="0" applyFont="1" applyBorder="1" applyAlignment="1">
      <alignment vertical="center" wrapText="1"/>
    </xf>
    <xf numFmtId="0" fontId="15" fillId="0" borderId="14"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4" fillId="0" borderId="1" xfId="0" applyFont="1" applyBorder="1"/>
    <xf numFmtId="0" fontId="4" fillId="0" borderId="1" xfId="0" applyFont="1" applyBorder="1" applyAlignment="1">
      <alignment horizontal="left" indent="2"/>
    </xf>
    <xf numFmtId="0" fontId="9" fillId="0" borderId="0" xfId="0" applyFont="1" applyAlignment="1">
      <alignment vertical="center" wrapText="1"/>
    </xf>
    <xf numFmtId="0" fontId="22" fillId="0" borderId="0" xfId="0" applyFont="1"/>
    <xf numFmtId="0" fontId="4" fillId="0" borderId="0" xfId="0" applyFont="1" applyAlignment="1">
      <alignment horizontal="left" vertical="center"/>
    </xf>
    <xf numFmtId="0" fontId="9" fillId="0" borderId="0" xfId="0" applyFont="1"/>
    <xf numFmtId="0" fontId="4" fillId="0" borderId="0" xfId="0" applyFont="1" applyAlignment="1">
      <alignment horizontal="left" vertical="center" wrapText="1"/>
    </xf>
    <xf numFmtId="0" fontId="4" fillId="0" borderId="0" xfId="0" applyFont="1"/>
    <xf numFmtId="0" fontId="4" fillId="0" borderId="1" xfId="0" applyFont="1" applyBorder="1" applyAlignment="1">
      <alignment horizontal="left" vertical="top" wrapText="1" indent="2"/>
    </xf>
    <xf numFmtId="0" fontId="23" fillId="6" borderId="0" xfId="1" applyFill="1"/>
    <xf numFmtId="2" fontId="23" fillId="6" borderId="0" xfId="1" applyNumberFormat="1" applyFill="1"/>
    <xf numFmtId="164" fontId="23" fillId="6" borderId="0" xfId="1" applyNumberFormat="1" applyFill="1"/>
    <xf numFmtId="0" fontId="23" fillId="6" borderId="0" xfId="1" applyFill="1" applyAlignment="1">
      <alignment horizontal="center"/>
    </xf>
    <xf numFmtId="0" fontId="23" fillId="6" borderId="1" xfId="1" applyFill="1" applyBorder="1" applyAlignment="1">
      <alignment horizontal="center"/>
    </xf>
    <xf numFmtId="1" fontId="23" fillId="6" borderId="1" xfId="1" applyNumberFormat="1" applyFill="1" applyBorder="1" applyAlignment="1">
      <alignment horizontal="center"/>
    </xf>
    <xf numFmtId="1" fontId="23" fillId="6" borderId="0" xfId="1" applyNumberFormat="1" applyFill="1" applyAlignment="1">
      <alignment horizontal="center"/>
    </xf>
    <xf numFmtId="2" fontId="23" fillId="6" borderId="1" xfId="1" applyNumberFormat="1" applyFill="1" applyBorder="1"/>
    <xf numFmtId="164" fontId="23" fillId="6" borderId="1" xfId="1" applyNumberFormat="1" applyFill="1" applyBorder="1"/>
    <xf numFmtId="0" fontId="23" fillId="6" borderId="1" xfId="1" applyFill="1" applyBorder="1"/>
    <xf numFmtId="2" fontId="23" fillId="6" borderId="1" xfId="1" applyNumberFormat="1" applyFill="1" applyBorder="1" applyAlignment="1">
      <alignment horizontal="center"/>
    </xf>
    <xf numFmtId="0" fontId="23" fillId="6" borderId="15" xfId="1" applyFill="1" applyBorder="1"/>
    <xf numFmtId="0" fontId="12" fillId="6" borderId="1" xfId="0" applyFont="1" applyFill="1" applyBorder="1" applyAlignment="1">
      <alignment horizontal="center" vertical="center"/>
    </xf>
    <xf numFmtId="0" fontId="11" fillId="5" borderId="1" xfId="0" applyFont="1" applyFill="1" applyBorder="1"/>
    <xf numFmtId="0" fontId="12" fillId="6" borderId="9" xfId="0" applyFont="1" applyFill="1" applyBorder="1" applyAlignment="1">
      <alignment horizontal="center" vertical="center"/>
    </xf>
    <xf numFmtId="0" fontId="11" fillId="5" borderId="9" xfId="0" applyFont="1" applyFill="1" applyBorder="1"/>
    <xf numFmtId="0" fontId="1" fillId="3" borderId="12" xfId="0" applyFont="1" applyFill="1" applyBorder="1" applyAlignment="1">
      <alignment horizontal="center" vertical="center" wrapText="1"/>
    </xf>
    <xf numFmtId="0" fontId="25" fillId="5" borderId="0" xfId="0" applyFont="1" applyFill="1" applyAlignment="1">
      <alignment horizontal="center" wrapText="1"/>
    </xf>
    <xf numFmtId="0" fontId="9" fillId="0" borderId="0" xfId="0" applyFont="1" applyAlignment="1">
      <alignment horizontal="left" vertical="center" wrapText="1"/>
    </xf>
    <xf numFmtId="0" fontId="1" fillId="2" borderId="0" xfId="0" applyFont="1" applyFill="1" applyAlignment="1">
      <alignment horizontal="left"/>
    </xf>
    <xf numFmtId="0" fontId="5" fillId="0" borderId="11" xfId="0" applyFont="1" applyBorder="1" applyAlignment="1">
      <alignment horizontal="left" vertical="center" wrapText="1"/>
    </xf>
    <xf numFmtId="0" fontId="21" fillId="0" borderId="0" xfId="0" applyFont="1" applyAlignment="1">
      <alignment horizontal="center" vertical="top" wrapText="1"/>
    </xf>
    <xf numFmtId="0" fontId="1" fillId="3" borderId="16" xfId="0" applyFont="1" applyFill="1" applyBorder="1" applyAlignment="1">
      <alignment horizontal="center" vertical="center"/>
    </xf>
    <xf numFmtId="0" fontId="1" fillId="3" borderId="0" xfId="0" applyFont="1" applyFill="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ciusa.sharepoint.com/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ciusa.sharepoint.com/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ciusa.sharepoint.com/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ciusa.sharepoint.com/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ciusa.sharepoint.com/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14">
          <cell r="G14" t="str">
            <v>Facility Ownership Status</v>
          </cell>
          <cell r="H14" t="str">
            <v>Business Sector</v>
          </cell>
          <cell r="I14" t="str">
            <v>Subpart W Category</v>
          </cell>
          <cell r="J14" t="str">
            <v>Subpart W Applicability</v>
          </cell>
          <cell r="L14" t="str">
            <v>Facility Description1</v>
          </cell>
          <cell r="M14" t="str">
            <v>Regulatory Applicability - Air Programs</v>
          </cell>
          <cell r="P14" t="str">
            <v>Analytical Data on Gas Processed/Handled at Facility</v>
          </cell>
          <cell r="X14" t="str">
            <v>Facility Unit Counts</v>
          </cell>
          <cell r="AN14" t="str">
            <v>Electricity</v>
          </cell>
        </row>
        <row r="15">
          <cell r="B15" t="str">
            <v>Facility</v>
          </cell>
          <cell r="C15" t="str">
            <v>State</v>
          </cell>
          <cell r="D15" t="str">
            <v>District</v>
          </cell>
          <cell r="E15" t="str">
            <v>Legal Entity</v>
          </cell>
          <cell r="F15" t="str">
            <v>Corporate Operating Division (Distribution, Midstream, or Production)</v>
          </cell>
          <cell r="G15" t="str">
            <v>EQT facility or subsidiary (EQT) 
OR Joint Venture (JV) 
OR Limited Partnership (LP) 
OR Stock Ownership (SO)</v>
          </cell>
          <cell r="H15" t="str">
            <v>(Production OR Gas Processing/Treating Plant OR Transmission &amp; Storage OR Distribution)</v>
          </cell>
          <cell r="I15" t="str">
            <v>(Transmission/ Compression OR Processing OR Gathering/Boosting OR Storage OR Production OR Meter Station OR Distribution)</v>
          </cell>
          <cell r="J15" t="str">
            <v>PTE &gt; 25,000 tpy?
For Transmission/ Compression, Processing, and Storage Facilities ONLY</v>
          </cell>
          <cell r="K15" t="str">
            <v>Subject to Subpart W Reporting?</v>
          </cell>
          <cell r="L15" t="str">
            <v>(exploration site, production well, processing plant, compressor station, M&amp;R station, storage station, administrative office building, maintenance facility, 
Other - please specify)</v>
          </cell>
          <cell r="M15" t="str">
            <v>Title V</v>
          </cell>
          <cell r="N15" t="str">
            <v>NSPS</v>
          </cell>
          <cell r="O15" t="str">
            <v>NESHAP</v>
          </cell>
          <cell r="P15" t="str">
            <v>Gas Processed (NGL Stations Only)
(mscf)</v>
          </cell>
          <cell r="Q15" t="str">
            <v>Measured High Heating Value of Fuel (HHV)
(Btu/scf)</v>
          </cell>
          <cell r="R15" t="str">
            <v>Average
CO2 Mol %</v>
          </cell>
          <cell r="S15" t="str">
            <v>Average
CH4 Mol %</v>
          </cell>
          <cell r="T15" t="str">
            <v>Calculated Carbon Content
(kg C/ kg fuel)</v>
          </cell>
          <cell r="U15" t="str">
            <v>Calculated Molecular Weight of Fuel
(kg/kg-mole)</v>
          </cell>
          <cell r="V15" t="str">
            <v>Gas Analysis Sample Temperature
(F)</v>
          </cell>
          <cell r="W15" t="str">
            <v>Gas Analysis Sample Pressure
(psi)</v>
          </cell>
          <cell r="X15" t="str">
            <v>Total Number with &lt; 3 Compression Stages (Production Only)</v>
          </cell>
          <cell r="Y15" t="str">
            <v>Total Number with ≥ 3 Compression Stages (Production Only)</v>
          </cell>
          <cell r="Z15" t="str">
            <v xml:space="preserve"> Total # Reciprocating Compressors</v>
          </cell>
          <cell r="AA15" t="str">
            <v xml:space="preserve"># Dehydration Units </v>
          </cell>
          <cell r="AB15" t="str">
            <v># Flares</v>
          </cell>
          <cell r="AC15" t="str">
            <v># Separators (not Dehys - Production only)</v>
          </cell>
          <cell r="AD15" t="str">
            <v># In-line Gas Heaters (Production Only)</v>
          </cell>
          <cell r="AE15" t="str">
            <v>Gas Driven Pneumatic Devices</v>
          </cell>
          <cell r="AF15" t="str">
            <v># Wellheads (Production/Wellhead Compressor Stations)</v>
          </cell>
          <cell r="AG15" t="str">
            <v># of Storage Wells</v>
          </cell>
          <cell r="AH15" t="str">
            <v>Avg # of Meters per Location (Production Only)</v>
          </cell>
          <cell r="AI15" t="str">
            <v>Gas Driven Chemical Injection Pumps (Production Only)</v>
          </cell>
          <cell r="AJ15" t="str">
            <v>Isolation Valve Operator (Processing &amp; T&amp;S)</v>
          </cell>
          <cell r="AK15" t="str">
            <v>Control Loop (Processing &amp; T&amp;S)</v>
          </cell>
          <cell r="AL15" t="str">
            <v># of Piston Pumps (Processing &amp; T&amp;S)</v>
          </cell>
          <cell r="AM15" t="str">
            <v># of Diaphragm Pumps (Processing &amp; T&amp;S)</v>
          </cell>
          <cell r="AN15" t="str">
            <v>Site-Wide Electricity Use for the Inventory Year</v>
          </cell>
          <cell r="AO15" t="str">
            <v>Was the site active in 2008?</v>
          </cell>
        </row>
        <row r="16">
          <cell r="B16" t="str">
            <v>Lumbersport</v>
          </cell>
          <cell r="C16" t="str">
            <v>WV</v>
          </cell>
          <cell r="D16" t="str">
            <v>Clarksburg</v>
          </cell>
          <cell r="E16" t="str">
            <v>Equitable Gas Co.</v>
          </cell>
          <cell r="F16" t="str">
            <v>Distribution</v>
          </cell>
          <cell r="G16" t="str">
            <v>EQT</v>
          </cell>
          <cell r="H16" t="str">
            <v>Distribution</v>
          </cell>
          <cell r="I16" t="str">
            <v>Distribution</v>
          </cell>
          <cell r="K16" t="str">
            <v>Yes</v>
          </cell>
          <cell r="L16" t="str">
            <v>Meter Station</v>
          </cell>
          <cell r="M16" t="str">
            <v>N</v>
          </cell>
          <cell r="N16" t="str">
            <v>N</v>
          </cell>
          <cell r="O16" t="str">
            <v>N</v>
          </cell>
          <cell r="Q16">
            <v>1185.9000000000001</v>
          </cell>
          <cell r="R16">
            <v>0.105</v>
          </cell>
          <cell r="S16">
            <v>83.911000000000001</v>
          </cell>
          <cell r="Z16">
            <v>0</v>
          </cell>
          <cell r="AA16">
            <v>0</v>
          </cell>
          <cell r="AB16">
            <v>0</v>
          </cell>
          <cell r="AE16">
            <v>2</v>
          </cell>
          <cell r="AG16">
            <v>0</v>
          </cell>
          <cell r="AN16">
            <v>5536</v>
          </cell>
          <cell r="AO16" t="str">
            <v>Y</v>
          </cell>
        </row>
        <row r="17">
          <cell r="B17" t="str">
            <v>Abner Gap</v>
          </cell>
          <cell r="C17" t="str">
            <v>VA</v>
          </cell>
          <cell r="D17" t="str">
            <v>Big Stone Gap</v>
          </cell>
          <cell r="E17" t="str">
            <v>Nora Gathering, LLC</v>
          </cell>
          <cell r="F17" t="str">
            <v>Midstream</v>
          </cell>
          <cell r="G17" t="str">
            <v>JV</v>
          </cell>
          <cell r="H17" t="str">
            <v>Processing</v>
          </cell>
          <cell r="I17" t="str">
            <v>Gathering/Boosting</v>
          </cell>
          <cell r="K17" t="str">
            <v>No</v>
          </cell>
          <cell r="L17" t="str">
            <v>Compressor Station</v>
          </cell>
          <cell r="M17" t="str">
            <v>N</v>
          </cell>
          <cell r="N17" t="str">
            <v>N</v>
          </cell>
          <cell r="O17" t="str">
            <v>N</v>
          </cell>
          <cell r="P17">
            <v>218315</v>
          </cell>
          <cell r="Q17">
            <v>1067.5999999999999</v>
          </cell>
          <cell r="R17">
            <v>0.16800000000000001</v>
          </cell>
          <cell r="S17">
            <v>94.314999999999998</v>
          </cell>
          <cell r="Z17">
            <v>2</v>
          </cell>
          <cell r="AA17">
            <v>0</v>
          </cell>
          <cell r="AB17">
            <v>0</v>
          </cell>
          <cell r="AE17">
            <v>2</v>
          </cell>
          <cell r="AG17">
            <v>0</v>
          </cell>
          <cell r="AO17" t="str">
            <v>Y</v>
          </cell>
        </row>
        <row r="18">
          <cell r="B18" t="str">
            <v>Armstrong Creek</v>
          </cell>
          <cell r="C18" t="str">
            <v>WV</v>
          </cell>
          <cell r="D18" t="str">
            <v>Madison</v>
          </cell>
          <cell r="E18" t="str">
            <v>EQT Gathering, LLC</v>
          </cell>
          <cell r="F18" t="str">
            <v>Midstream</v>
          </cell>
          <cell r="G18" t="str">
            <v>EQT</v>
          </cell>
          <cell r="H18" t="str">
            <v>Processing</v>
          </cell>
          <cell r="I18" t="str">
            <v>Gathering/Boosting</v>
          </cell>
          <cell r="K18" t="str">
            <v>No</v>
          </cell>
          <cell r="L18" t="str">
            <v>Compressor Station</v>
          </cell>
          <cell r="M18" t="str">
            <v>N</v>
          </cell>
          <cell r="N18" t="str">
            <v>N</v>
          </cell>
          <cell r="O18" t="str">
            <v>N</v>
          </cell>
          <cell r="P18">
            <v>202525</v>
          </cell>
          <cell r="Q18">
            <v>1041</v>
          </cell>
          <cell r="R18">
            <v>0.50900000000000001</v>
          </cell>
          <cell r="S18">
            <v>94.069000000000003</v>
          </cell>
          <cell r="Z18">
            <v>1</v>
          </cell>
          <cell r="AA18">
            <v>0</v>
          </cell>
          <cell r="AB18">
            <v>0</v>
          </cell>
          <cell r="AE18">
            <v>2</v>
          </cell>
          <cell r="AG18">
            <v>0</v>
          </cell>
          <cell r="AO18" t="str">
            <v>Y</v>
          </cell>
        </row>
        <row r="19">
          <cell r="B19" t="str">
            <v>Atwood</v>
          </cell>
          <cell r="C19" t="str">
            <v>PA</v>
          </cell>
          <cell r="D19" t="str">
            <v>Crooked Creek</v>
          </cell>
          <cell r="E19" t="str">
            <v>Equitable Gas Co.</v>
          </cell>
          <cell r="F19" t="str">
            <v>Midstream</v>
          </cell>
          <cell r="G19" t="str">
            <v>EQT</v>
          </cell>
          <cell r="H19" t="str">
            <v>Processing</v>
          </cell>
          <cell r="I19" t="str">
            <v>Gathering/Boosting</v>
          </cell>
          <cell r="K19" t="str">
            <v>No</v>
          </cell>
          <cell r="L19" t="str">
            <v>Compressor Station</v>
          </cell>
          <cell r="M19" t="str">
            <v>N</v>
          </cell>
          <cell r="N19" t="str">
            <v>N</v>
          </cell>
          <cell r="O19" t="str">
            <v>N</v>
          </cell>
          <cell r="P19">
            <v>733550</v>
          </cell>
          <cell r="Q19">
            <v>1076</v>
          </cell>
          <cell r="R19">
            <v>6.0999999999999999E-2</v>
          </cell>
          <cell r="S19">
            <v>94.126999999999995</v>
          </cell>
          <cell r="Z19">
            <v>1</v>
          </cell>
          <cell r="AA19">
            <v>0</v>
          </cell>
          <cell r="AB19">
            <v>0</v>
          </cell>
          <cell r="AC19">
            <v>1</v>
          </cell>
          <cell r="AE19">
            <v>1</v>
          </cell>
          <cell r="AG19">
            <v>0</v>
          </cell>
          <cell r="AH19" t="str">
            <v xml:space="preserve"> </v>
          </cell>
          <cell r="AO19" t="str">
            <v>Y</v>
          </cell>
        </row>
        <row r="20">
          <cell r="B20" t="str">
            <v>Auburn</v>
          </cell>
          <cell r="C20" t="str">
            <v>WV</v>
          </cell>
          <cell r="D20" t="str">
            <v>Clarksburg</v>
          </cell>
          <cell r="E20" t="str">
            <v>EQT Gathering, LLC</v>
          </cell>
          <cell r="F20" t="str">
            <v>Midstream</v>
          </cell>
          <cell r="G20" t="str">
            <v>EQT</v>
          </cell>
          <cell r="H20" t="str">
            <v>Processing</v>
          </cell>
          <cell r="I20" t="str">
            <v>Gathering/Boosting</v>
          </cell>
          <cell r="K20" t="str">
            <v>No</v>
          </cell>
          <cell r="L20" t="str">
            <v>Compressor Station</v>
          </cell>
          <cell r="M20" t="str">
            <v>N</v>
          </cell>
          <cell r="N20" t="str">
            <v>N</v>
          </cell>
          <cell r="O20" t="str">
            <v>N</v>
          </cell>
          <cell r="P20">
            <v>149380</v>
          </cell>
          <cell r="Q20">
            <v>1185.9000000000001</v>
          </cell>
          <cell r="R20">
            <v>0.105</v>
          </cell>
          <cell r="S20">
            <v>83.911000000000001</v>
          </cell>
          <cell r="Z20">
            <v>1</v>
          </cell>
          <cell r="AA20">
            <v>0</v>
          </cell>
          <cell r="AB20">
            <v>0</v>
          </cell>
          <cell r="AC20">
            <v>2</v>
          </cell>
          <cell r="AE20">
            <v>2</v>
          </cell>
          <cell r="AG20">
            <v>0</v>
          </cell>
          <cell r="AN20">
            <v>2558</v>
          </cell>
          <cell r="AO20" t="str">
            <v>Y</v>
          </cell>
        </row>
        <row r="21">
          <cell r="B21" t="str">
            <v>Avondale</v>
          </cell>
          <cell r="C21" t="str">
            <v>WV</v>
          </cell>
          <cell r="D21" t="str">
            <v>Brenton</v>
          </cell>
          <cell r="E21" t="str">
            <v>EQT Gathering, LLC</v>
          </cell>
          <cell r="F21" t="str">
            <v>Midstream</v>
          </cell>
          <cell r="G21" t="str">
            <v>EQT</v>
          </cell>
          <cell r="H21" t="str">
            <v>Processing</v>
          </cell>
          <cell r="I21" t="str">
            <v>Gathering/Boosting</v>
          </cell>
          <cell r="K21" t="str">
            <v>No</v>
          </cell>
          <cell r="L21" t="str">
            <v>Compressor Station</v>
          </cell>
          <cell r="M21" t="str">
            <v>N</v>
          </cell>
          <cell r="N21" t="str">
            <v>N</v>
          </cell>
          <cell r="O21" t="str">
            <v>N</v>
          </cell>
          <cell r="P21">
            <v>552192</v>
          </cell>
          <cell r="Q21">
            <v>1051.9000000000001</v>
          </cell>
          <cell r="R21">
            <v>0.159</v>
          </cell>
          <cell r="S21">
            <v>97.34</v>
          </cell>
          <cell r="T21">
            <v>0.7564428123077126</v>
          </cell>
          <cell r="U21">
            <v>16.260885002046962</v>
          </cell>
          <cell r="Z21">
            <v>1</v>
          </cell>
          <cell r="AA21">
            <v>1</v>
          </cell>
          <cell r="AB21">
            <v>0</v>
          </cell>
          <cell r="AE21">
            <v>2</v>
          </cell>
          <cell r="AG21">
            <v>0</v>
          </cell>
          <cell r="AO21" t="str">
            <v>Y</v>
          </cell>
        </row>
        <row r="22">
          <cell r="B22" t="str">
            <v>Banner</v>
          </cell>
          <cell r="C22" t="str">
            <v>VA</v>
          </cell>
          <cell r="D22" t="str">
            <v>Big Stone Gap</v>
          </cell>
          <cell r="E22" t="str">
            <v>Nora Gathering, LLC</v>
          </cell>
          <cell r="F22" t="str">
            <v>Midstream</v>
          </cell>
          <cell r="G22" t="str">
            <v>JV</v>
          </cell>
          <cell r="H22" t="str">
            <v>Processing</v>
          </cell>
          <cell r="I22" t="str">
            <v>Gathering/Boosting</v>
          </cell>
          <cell r="K22" t="str">
            <v>No</v>
          </cell>
          <cell r="L22" t="str">
            <v>Compressor Station</v>
          </cell>
          <cell r="M22" t="str">
            <v>N</v>
          </cell>
          <cell r="N22" t="str">
            <v>N</v>
          </cell>
          <cell r="O22" t="str">
            <v>N</v>
          </cell>
          <cell r="P22">
            <v>759681</v>
          </cell>
          <cell r="Q22">
            <v>1037.9000000000001</v>
          </cell>
          <cell r="R22">
            <v>0.125</v>
          </cell>
          <cell r="S22">
            <v>95.474000000000004</v>
          </cell>
          <cell r="T22">
            <v>0.76008147727311381</v>
          </cell>
          <cell r="U22">
            <v>16.413063054301166</v>
          </cell>
          <cell r="Z22">
            <v>2</v>
          </cell>
          <cell r="AA22">
            <v>1</v>
          </cell>
          <cell r="AB22">
            <v>0</v>
          </cell>
          <cell r="AE22">
            <v>2</v>
          </cell>
          <cell r="AG22">
            <v>0</v>
          </cell>
          <cell r="AO22" t="str">
            <v>Y</v>
          </cell>
        </row>
        <row r="23">
          <cell r="B23" t="str">
            <v>Beech Creek</v>
          </cell>
          <cell r="C23" t="str">
            <v>WV</v>
          </cell>
          <cell r="D23" t="str">
            <v>Brenton</v>
          </cell>
          <cell r="E23" t="str">
            <v>EQT Gathering, LLC</v>
          </cell>
          <cell r="F23" t="str">
            <v>Midstream</v>
          </cell>
          <cell r="G23" t="str">
            <v>EQT</v>
          </cell>
          <cell r="H23" t="str">
            <v>Processing</v>
          </cell>
          <cell r="I23" t="str">
            <v>Gathering/Boosting</v>
          </cell>
          <cell r="K23" t="str">
            <v>No</v>
          </cell>
          <cell r="L23" t="str">
            <v>Compressor Station</v>
          </cell>
          <cell r="M23" t="str">
            <v>N</v>
          </cell>
          <cell r="N23" t="str">
            <v>N</v>
          </cell>
          <cell r="O23" t="str">
            <v>N</v>
          </cell>
          <cell r="P23">
            <v>464415</v>
          </cell>
          <cell r="Q23">
            <v>1062.3</v>
          </cell>
          <cell r="R23">
            <v>0.112</v>
          </cell>
          <cell r="S23">
            <v>90.637</v>
          </cell>
          <cell r="T23">
            <v>0.79577680054728395</v>
          </cell>
          <cell r="U23">
            <v>16.849284234528653</v>
          </cell>
          <cell r="Z23">
            <v>2</v>
          </cell>
          <cell r="AA23">
            <v>1</v>
          </cell>
          <cell r="AB23">
            <v>0</v>
          </cell>
          <cell r="AE23">
            <v>2</v>
          </cell>
          <cell r="AG23">
            <v>0</v>
          </cell>
          <cell r="AO23" t="str">
            <v>Y</v>
          </cell>
        </row>
        <row r="24">
          <cell r="B24" t="str">
            <v>Blackberry</v>
          </cell>
          <cell r="C24" t="str">
            <v>KY</v>
          </cell>
          <cell r="D24" t="str">
            <v>Pikeville</v>
          </cell>
          <cell r="E24" t="str">
            <v>EQT Gathering, LLC</v>
          </cell>
          <cell r="F24" t="str">
            <v>Midstream</v>
          </cell>
          <cell r="G24" t="str">
            <v>EQT</v>
          </cell>
          <cell r="H24" t="str">
            <v>Processing</v>
          </cell>
          <cell r="I24" t="str">
            <v>Gathering/Boosting</v>
          </cell>
          <cell r="K24" t="str">
            <v>No</v>
          </cell>
          <cell r="L24" t="str">
            <v>Compressor Station</v>
          </cell>
          <cell r="M24" t="str">
            <v>N</v>
          </cell>
          <cell r="N24" t="str">
            <v>N</v>
          </cell>
          <cell r="O24" t="str">
            <v>N</v>
          </cell>
          <cell r="P24">
            <v>2164253</v>
          </cell>
          <cell r="Q24">
            <v>1199.5</v>
          </cell>
          <cell r="R24">
            <v>9.0999999999999998E-2</v>
          </cell>
          <cell r="S24">
            <v>84.141999999999996</v>
          </cell>
          <cell r="Z24">
            <v>2</v>
          </cell>
          <cell r="AA24">
            <v>1</v>
          </cell>
          <cell r="AB24">
            <v>0</v>
          </cell>
          <cell r="AE24">
            <v>2</v>
          </cell>
          <cell r="AG24">
            <v>0</v>
          </cell>
          <cell r="AO24" t="str">
            <v>Y</v>
          </cell>
        </row>
        <row r="25">
          <cell r="B25" t="str">
            <v>Blue Ridge</v>
          </cell>
          <cell r="C25" t="str">
            <v>WV</v>
          </cell>
          <cell r="D25" t="str">
            <v>Madison</v>
          </cell>
          <cell r="E25" t="str">
            <v>EQT Gathering, LLC</v>
          </cell>
          <cell r="F25" t="str">
            <v>Midstream</v>
          </cell>
          <cell r="G25" t="str">
            <v>EQT</v>
          </cell>
          <cell r="H25" t="str">
            <v>Processing</v>
          </cell>
          <cell r="I25" t="str">
            <v>Gathering/Boosting</v>
          </cell>
          <cell r="K25" t="str">
            <v>No</v>
          </cell>
          <cell r="L25" t="str">
            <v>Compressor Station</v>
          </cell>
          <cell r="M25" t="str">
            <v>N</v>
          </cell>
          <cell r="N25" t="str">
            <v>N</v>
          </cell>
          <cell r="O25" t="str">
            <v>N</v>
          </cell>
          <cell r="P25">
            <v>228572</v>
          </cell>
          <cell r="Q25">
            <v>1041</v>
          </cell>
          <cell r="R25">
            <v>0.50900000000000001</v>
          </cell>
          <cell r="S25">
            <v>94.069000000000003</v>
          </cell>
          <cell r="Z25">
            <v>1</v>
          </cell>
          <cell r="AA25">
            <v>0</v>
          </cell>
          <cell r="AB25">
            <v>0</v>
          </cell>
          <cell r="AE25">
            <v>2</v>
          </cell>
          <cell r="AG25">
            <v>0</v>
          </cell>
          <cell r="AO25" t="str">
            <v>Y</v>
          </cell>
        </row>
        <row r="26">
          <cell r="B26" t="str">
            <v>Bradshaw</v>
          </cell>
          <cell r="C26" t="str">
            <v>WV</v>
          </cell>
          <cell r="D26" t="str">
            <v>Brenton</v>
          </cell>
          <cell r="E26" t="str">
            <v>EQT Gathering, LLC</v>
          </cell>
          <cell r="F26" t="str">
            <v>Midstream</v>
          </cell>
          <cell r="G26" t="str">
            <v>EQT</v>
          </cell>
          <cell r="H26" t="str">
            <v>Processing</v>
          </cell>
          <cell r="I26" t="str">
            <v>Gathering/Boosting</v>
          </cell>
          <cell r="K26" t="str">
            <v>No</v>
          </cell>
          <cell r="L26" t="str">
            <v>Compressor Station</v>
          </cell>
          <cell r="M26" t="str">
            <v>N</v>
          </cell>
          <cell r="N26" t="str">
            <v>N</v>
          </cell>
          <cell r="O26" t="str">
            <v>N</v>
          </cell>
          <cell r="P26">
            <v>991229</v>
          </cell>
          <cell r="Q26">
            <v>1042.4000000000001</v>
          </cell>
          <cell r="R26">
            <v>0.22500000000000001</v>
          </cell>
          <cell r="S26">
            <v>97.728999999999999</v>
          </cell>
          <cell r="T26">
            <v>0.75112280946153187</v>
          </cell>
          <cell r="U26">
            <v>16.219809547173849</v>
          </cell>
          <cell r="Z26">
            <v>1</v>
          </cell>
          <cell r="AA26">
            <v>1</v>
          </cell>
          <cell r="AB26">
            <v>0</v>
          </cell>
          <cell r="AE26">
            <v>2</v>
          </cell>
          <cell r="AG26">
            <v>0</v>
          </cell>
          <cell r="AO26" t="str">
            <v>Y</v>
          </cell>
        </row>
        <row r="27">
          <cell r="B27" t="str">
            <v>Briar Mountain</v>
          </cell>
          <cell r="C27" t="str">
            <v>WV</v>
          </cell>
          <cell r="D27" t="str">
            <v>Madison</v>
          </cell>
          <cell r="E27" t="str">
            <v>EQT Gathering, LLC</v>
          </cell>
          <cell r="F27" t="str">
            <v>Midstream</v>
          </cell>
          <cell r="G27" t="str">
            <v>EQT</v>
          </cell>
          <cell r="H27" t="str">
            <v>Processing</v>
          </cell>
          <cell r="I27" t="str">
            <v>Gathering/Boosting</v>
          </cell>
          <cell r="K27" t="str">
            <v>No</v>
          </cell>
          <cell r="L27" t="str">
            <v>Compressor Station</v>
          </cell>
          <cell r="M27" t="str">
            <v>N</v>
          </cell>
          <cell r="N27" t="str">
            <v>N</v>
          </cell>
          <cell r="O27" t="str">
            <v>N</v>
          </cell>
          <cell r="Q27">
            <v>1041</v>
          </cell>
          <cell r="R27">
            <v>0.50900000000000001</v>
          </cell>
          <cell r="S27">
            <v>94.069000000000003</v>
          </cell>
          <cell r="Z27">
            <v>1</v>
          </cell>
          <cell r="AA27">
            <v>0</v>
          </cell>
          <cell r="AB27">
            <v>0</v>
          </cell>
          <cell r="AE27">
            <v>2</v>
          </cell>
          <cell r="AG27">
            <v>0</v>
          </cell>
          <cell r="AO27" t="str">
            <v>Y</v>
          </cell>
        </row>
        <row r="28">
          <cell r="B28" t="str">
            <v>Browning Fork</v>
          </cell>
          <cell r="C28" t="str">
            <v>WV</v>
          </cell>
          <cell r="D28" t="str">
            <v>Brenton</v>
          </cell>
          <cell r="E28" t="str">
            <v>EQT Gathering, LLC</v>
          </cell>
          <cell r="F28" t="str">
            <v>Midstream</v>
          </cell>
          <cell r="G28" t="str">
            <v>EQT</v>
          </cell>
          <cell r="H28" t="str">
            <v>Processing</v>
          </cell>
          <cell r="I28" t="str">
            <v>Gathering/Boosting</v>
          </cell>
          <cell r="K28" t="str">
            <v>No</v>
          </cell>
          <cell r="L28" t="str">
            <v>Compressor Station</v>
          </cell>
          <cell r="M28" t="str">
            <v>N</v>
          </cell>
          <cell r="N28" t="str">
            <v>N</v>
          </cell>
          <cell r="O28" t="str">
            <v>N</v>
          </cell>
          <cell r="P28">
            <v>0</v>
          </cell>
          <cell r="Q28">
            <v>1062.3</v>
          </cell>
          <cell r="R28">
            <v>0.107</v>
          </cell>
          <cell r="S28">
            <v>95.852000000000004</v>
          </cell>
          <cell r="Z28">
            <v>3</v>
          </cell>
          <cell r="AA28">
            <v>1</v>
          </cell>
          <cell r="AB28">
            <v>0</v>
          </cell>
          <cell r="AD28">
            <v>1</v>
          </cell>
          <cell r="AE28">
            <v>2</v>
          </cell>
          <cell r="AG28">
            <v>0</v>
          </cell>
          <cell r="AO28" t="str">
            <v>N</v>
          </cell>
        </row>
        <row r="29">
          <cell r="B29" t="str">
            <v>Browns Creek</v>
          </cell>
          <cell r="C29" t="str">
            <v>PA</v>
          </cell>
          <cell r="D29" t="str">
            <v>Waynesburg</v>
          </cell>
          <cell r="E29" t="str">
            <v>EQT Gathering, LLC</v>
          </cell>
          <cell r="F29" t="str">
            <v>Midstream</v>
          </cell>
          <cell r="G29" t="str">
            <v>EQT</v>
          </cell>
          <cell r="H29" t="str">
            <v>Processing</v>
          </cell>
          <cell r="I29" t="str">
            <v>Gathering/Boosting</v>
          </cell>
          <cell r="K29" t="str">
            <v>No</v>
          </cell>
          <cell r="L29" t="str">
            <v>Compressor Station</v>
          </cell>
          <cell r="M29" t="str">
            <v>N</v>
          </cell>
          <cell r="N29" t="str">
            <v>N</v>
          </cell>
          <cell r="O29" t="str">
            <v>N</v>
          </cell>
          <cell r="P29">
            <v>2257</v>
          </cell>
          <cell r="Q29">
            <v>1049.8</v>
          </cell>
          <cell r="R29">
            <v>3.7999999999999999E-2</v>
          </cell>
          <cell r="S29">
            <v>74.847399999999993</v>
          </cell>
          <cell r="T29">
            <v>0.90199534014320937</v>
          </cell>
          <cell r="U29">
            <v>18.641553747690239</v>
          </cell>
          <cell r="Z29">
            <v>1</v>
          </cell>
          <cell r="AA29">
            <v>1</v>
          </cell>
          <cell r="AB29">
            <v>1</v>
          </cell>
          <cell r="AE29">
            <v>1</v>
          </cell>
          <cell r="AG29">
            <v>0</v>
          </cell>
          <cell r="AN29">
            <v>5520</v>
          </cell>
          <cell r="AO29" t="str">
            <v>N</v>
          </cell>
        </row>
        <row r="30">
          <cell r="B30" t="str">
            <v>Brushy Ridge</v>
          </cell>
          <cell r="C30" t="str">
            <v>VA</v>
          </cell>
          <cell r="D30" t="str">
            <v>Big Stone Gap</v>
          </cell>
          <cell r="E30" t="str">
            <v>Nora Gathering, LLC</v>
          </cell>
          <cell r="F30" t="str">
            <v>Midstream</v>
          </cell>
          <cell r="G30" t="str">
            <v>EQT</v>
          </cell>
          <cell r="H30" t="str">
            <v>Processing</v>
          </cell>
          <cell r="I30" t="str">
            <v>Gathering/Boosting</v>
          </cell>
          <cell r="K30" t="str">
            <v>No</v>
          </cell>
          <cell r="L30" t="str">
            <v>Compressor Station</v>
          </cell>
          <cell r="M30" t="str">
            <v>N</v>
          </cell>
          <cell r="N30" t="str">
            <v>N</v>
          </cell>
          <cell r="O30" t="str">
            <v>N</v>
          </cell>
          <cell r="P30">
            <v>0</v>
          </cell>
          <cell r="Q30">
            <v>1025.0999999999999</v>
          </cell>
          <cell r="R30">
            <v>0.19700000000000001</v>
          </cell>
          <cell r="S30">
            <v>93.344999999999999</v>
          </cell>
          <cell r="T30">
            <v>0.74499050953989154</v>
          </cell>
          <cell r="U30">
            <v>16.571568222210932</v>
          </cell>
          <cell r="Z30">
            <v>1</v>
          </cell>
          <cell r="AA30">
            <v>1</v>
          </cell>
          <cell r="AB30">
            <v>0</v>
          </cell>
          <cell r="AE30">
            <v>2</v>
          </cell>
          <cell r="AG30">
            <v>0</v>
          </cell>
          <cell r="AO30" t="str">
            <v>Y</v>
          </cell>
        </row>
        <row r="31">
          <cell r="B31" t="str">
            <v>Buffalo Creek</v>
          </cell>
          <cell r="C31" t="str">
            <v>KY</v>
          </cell>
          <cell r="D31" t="str">
            <v>Pikeville</v>
          </cell>
          <cell r="E31" t="str">
            <v>EQT Gathering, LLC</v>
          </cell>
          <cell r="F31" t="str">
            <v>Midstream</v>
          </cell>
          <cell r="G31" t="str">
            <v>EQT</v>
          </cell>
          <cell r="H31" t="str">
            <v>Processing</v>
          </cell>
          <cell r="I31" t="str">
            <v>Gathering/Boosting</v>
          </cell>
          <cell r="K31" t="str">
            <v>No</v>
          </cell>
          <cell r="L31" t="str">
            <v>Compressor Station</v>
          </cell>
          <cell r="M31" t="str">
            <v>N</v>
          </cell>
          <cell r="N31" t="str">
            <v>N</v>
          </cell>
          <cell r="O31" t="str">
            <v>N</v>
          </cell>
          <cell r="P31">
            <v>639553</v>
          </cell>
          <cell r="Q31">
            <v>1345.8</v>
          </cell>
          <cell r="R31">
            <v>0.107</v>
          </cell>
          <cell r="S31">
            <v>73.792000000000002</v>
          </cell>
          <cell r="Z31">
            <v>1</v>
          </cell>
          <cell r="AA31">
            <v>1</v>
          </cell>
          <cell r="AB31">
            <v>0</v>
          </cell>
          <cell r="AE31">
            <v>2</v>
          </cell>
          <cell r="AG31">
            <v>0</v>
          </cell>
          <cell r="AO31" t="str">
            <v>Y</v>
          </cell>
        </row>
        <row r="32">
          <cell r="B32" t="str">
            <v>Burnsville</v>
          </cell>
          <cell r="C32" t="str">
            <v>WV</v>
          </cell>
          <cell r="D32" t="str">
            <v>Clarksburg</v>
          </cell>
          <cell r="E32" t="str">
            <v>Equitrans, LP</v>
          </cell>
          <cell r="F32" t="str">
            <v>Midstream</v>
          </cell>
          <cell r="G32" t="str">
            <v>EQT</v>
          </cell>
          <cell r="H32" t="str">
            <v>Processing</v>
          </cell>
          <cell r="I32" t="str">
            <v>Gathering/Boosting</v>
          </cell>
          <cell r="K32" t="str">
            <v>No</v>
          </cell>
          <cell r="L32" t="str">
            <v>Compressor Station</v>
          </cell>
          <cell r="M32" t="str">
            <v>Y</v>
          </cell>
          <cell r="O32" t="str">
            <v>N</v>
          </cell>
          <cell r="P32">
            <v>5805890</v>
          </cell>
          <cell r="Q32">
            <v>1185.9000000000001</v>
          </cell>
          <cell r="R32">
            <v>0.105</v>
          </cell>
          <cell r="S32">
            <v>83.911000000000001</v>
          </cell>
          <cell r="T32">
            <v>0.75452995599999995</v>
          </cell>
          <cell r="U32">
            <v>19.633619668733832</v>
          </cell>
          <cell r="Z32">
            <v>3</v>
          </cell>
          <cell r="AA32">
            <v>1</v>
          </cell>
          <cell r="AB32">
            <v>1</v>
          </cell>
          <cell r="AC32">
            <v>9</v>
          </cell>
          <cell r="AE32">
            <v>2</v>
          </cell>
          <cell r="AG32">
            <v>0</v>
          </cell>
          <cell r="AN32">
            <v>506861</v>
          </cell>
          <cell r="AO32" t="str">
            <v>Y</v>
          </cell>
        </row>
        <row r="33">
          <cell r="B33" t="str">
            <v>Buzzard Branch</v>
          </cell>
          <cell r="C33" t="str">
            <v>WV</v>
          </cell>
          <cell r="D33" t="str">
            <v>Madison</v>
          </cell>
          <cell r="E33" t="str">
            <v>EQT Gathering, LLC</v>
          </cell>
          <cell r="F33" t="str">
            <v>Midstream</v>
          </cell>
          <cell r="G33" t="str">
            <v>EQT</v>
          </cell>
          <cell r="H33" t="str">
            <v>Processing</v>
          </cell>
          <cell r="I33" t="str">
            <v>Gathering/Boosting</v>
          </cell>
          <cell r="K33" t="str">
            <v>No</v>
          </cell>
          <cell r="L33" t="str">
            <v>Compressor Station</v>
          </cell>
          <cell r="M33" t="str">
            <v>N</v>
          </cell>
          <cell r="N33" t="str">
            <v>N</v>
          </cell>
          <cell r="O33" t="str">
            <v>N</v>
          </cell>
          <cell r="P33">
            <v>662873</v>
          </cell>
          <cell r="Q33">
            <v>1041</v>
          </cell>
          <cell r="R33">
            <v>0.50900000000000001</v>
          </cell>
          <cell r="S33">
            <v>94.069000000000003</v>
          </cell>
          <cell r="Z33">
            <v>1</v>
          </cell>
          <cell r="AA33">
            <v>0</v>
          </cell>
          <cell r="AB33">
            <v>0</v>
          </cell>
          <cell r="AE33">
            <v>2</v>
          </cell>
          <cell r="AG33">
            <v>0</v>
          </cell>
          <cell r="AO33" t="str">
            <v>Y</v>
          </cell>
        </row>
        <row r="34">
          <cell r="B34" t="str">
            <v>Callisto</v>
          </cell>
          <cell r="C34" t="str">
            <v>PA</v>
          </cell>
          <cell r="D34" t="str">
            <v>Waynesburg</v>
          </cell>
          <cell r="E34" t="str">
            <v>EQT Gathering, LLC</v>
          </cell>
          <cell r="F34" t="str">
            <v>Midstream</v>
          </cell>
          <cell r="G34" t="str">
            <v>EQT</v>
          </cell>
          <cell r="I34" t="str">
            <v>Gathering/Boosting</v>
          </cell>
          <cell r="K34" t="str">
            <v>No</v>
          </cell>
          <cell r="L34" t="str">
            <v>Compressor Station</v>
          </cell>
          <cell r="Z34">
            <v>3</v>
          </cell>
          <cell r="AA34">
            <v>2</v>
          </cell>
          <cell r="AB34">
            <v>2</v>
          </cell>
        </row>
        <row r="35">
          <cell r="B35" t="str">
            <v>Carbon</v>
          </cell>
          <cell r="C35" t="str">
            <v>WV</v>
          </cell>
          <cell r="D35" t="str">
            <v>Madison</v>
          </cell>
          <cell r="E35" t="str">
            <v>EQT Gathering, LLC</v>
          </cell>
          <cell r="F35" t="str">
            <v>Midstream</v>
          </cell>
          <cell r="G35" t="str">
            <v>EQT</v>
          </cell>
          <cell r="H35" t="str">
            <v>Processing</v>
          </cell>
          <cell r="I35" t="str">
            <v>Gathering/Boosting</v>
          </cell>
          <cell r="K35" t="str">
            <v>No</v>
          </cell>
          <cell r="L35" t="str">
            <v>Compressor Station</v>
          </cell>
          <cell r="M35" t="str">
            <v>N</v>
          </cell>
          <cell r="N35" t="str">
            <v>N</v>
          </cell>
          <cell r="O35" t="str">
            <v>N</v>
          </cell>
          <cell r="P35">
            <v>1656041</v>
          </cell>
          <cell r="Q35">
            <v>1074.5999999999999</v>
          </cell>
          <cell r="R35">
            <v>0.1</v>
          </cell>
          <cell r="S35">
            <v>95.15</v>
          </cell>
          <cell r="T35">
            <v>0.77041728689710853</v>
          </cell>
          <cell r="U35">
            <v>16.441574645220349</v>
          </cell>
          <cell r="Z35">
            <v>1</v>
          </cell>
          <cell r="AA35">
            <v>1</v>
          </cell>
          <cell r="AB35">
            <v>0</v>
          </cell>
          <cell r="AE35">
            <v>2</v>
          </cell>
          <cell r="AG35">
            <v>0</v>
          </cell>
          <cell r="AO35" t="str">
            <v>Y</v>
          </cell>
        </row>
        <row r="36">
          <cell r="B36" t="str">
            <v>Carrs Fork</v>
          </cell>
          <cell r="C36" t="str">
            <v>KY</v>
          </cell>
          <cell r="D36" t="str">
            <v>Pikeville</v>
          </cell>
          <cell r="E36" t="str">
            <v>EQT Gathering, LLC</v>
          </cell>
          <cell r="F36" t="str">
            <v>Midstream</v>
          </cell>
          <cell r="G36" t="str">
            <v>EQT</v>
          </cell>
          <cell r="H36" t="str">
            <v>Processing</v>
          </cell>
          <cell r="I36" t="str">
            <v>Gathering/Boosting</v>
          </cell>
          <cell r="K36" t="str">
            <v>No</v>
          </cell>
          <cell r="L36" t="str">
            <v>Compressor Station</v>
          </cell>
          <cell r="M36" t="str">
            <v>N</v>
          </cell>
          <cell r="N36" t="str">
            <v>N</v>
          </cell>
          <cell r="O36" t="str">
            <v>N</v>
          </cell>
          <cell r="P36">
            <v>320912</v>
          </cell>
          <cell r="Q36">
            <v>1365.2</v>
          </cell>
          <cell r="R36">
            <v>9.2999999999999999E-2</v>
          </cell>
          <cell r="S36">
            <v>69.891000000000005</v>
          </cell>
          <cell r="T36">
            <v>0.89700158972614175</v>
          </cell>
          <cell r="U36">
            <v>19.092782445409775</v>
          </cell>
          <cell r="Z36">
            <v>2</v>
          </cell>
          <cell r="AA36">
            <v>1</v>
          </cell>
          <cell r="AB36">
            <v>0</v>
          </cell>
          <cell r="AE36">
            <v>2</v>
          </cell>
          <cell r="AG36">
            <v>0</v>
          </cell>
          <cell r="AO36" t="str">
            <v>Y</v>
          </cell>
        </row>
        <row r="37">
          <cell r="B37" t="str">
            <v>Carrs Fork Booster</v>
          </cell>
          <cell r="C37" t="str">
            <v>KY</v>
          </cell>
          <cell r="D37" t="str">
            <v>Pikeville</v>
          </cell>
          <cell r="E37" t="str">
            <v>EQT Gathering, LLC</v>
          </cell>
          <cell r="F37" t="str">
            <v>Midstream</v>
          </cell>
          <cell r="G37" t="str">
            <v>EQT</v>
          </cell>
          <cell r="H37" t="str">
            <v>Processing</v>
          </cell>
          <cell r="I37" t="str">
            <v>Gathering/Boosting</v>
          </cell>
          <cell r="K37" t="str">
            <v>No</v>
          </cell>
          <cell r="L37" t="str">
            <v>Compressor Station</v>
          </cell>
          <cell r="M37" t="str">
            <v>N</v>
          </cell>
          <cell r="N37" t="str">
            <v>N</v>
          </cell>
          <cell r="O37" t="str">
            <v>N</v>
          </cell>
          <cell r="P37">
            <v>246375</v>
          </cell>
          <cell r="Q37">
            <v>1258.3</v>
          </cell>
          <cell r="R37">
            <v>7.0000000000000007E-2</v>
          </cell>
          <cell r="S37">
            <v>74.501999999999995</v>
          </cell>
          <cell r="Z37">
            <v>1</v>
          </cell>
          <cell r="AA37">
            <v>0</v>
          </cell>
          <cell r="AB37">
            <v>0</v>
          </cell>
          <cell r="AE37">
            <v>2</v>
          </cell>
          <cell r="AG37">
            <v>0</v>
          </cell>
          <cell r="AO37" t="str">
            <v>Y</v>
          </cell>
        </row>
        <row r="38">
          <cell r="B38" t="str">
            <v>Central</v>
          </cell>
          <cell r="C38" t="str">
            <v>WV</v>
          </cell>
          <cell r="D38" t="str">
            <v>Clarksburg</v>
          </cell>
          <cell r="E38" t="str">
            <v>EQT Gathering, LLC</v>
          </cell>
          <cell r="F38" t="str">
            <v>Midstream</v>
          </cell>
          <cell r="G38" t="str">
            <v>EQT</v>
          </cell>
          <cell r="H38" t="str">
            <v>Processing</v>
          </cell>
          <cell r="I38" t="str">
            <v>Gathering/Boosting</v>
          </cell>
          <cell r="K38" t="str">
            <v>No</v>
          </cell>
          <cell r="L38" t="str">
            <v>Compressor Station</v>
          </cell>
          <cell r="M38" t="str">
            <v>N</v>
          </cell>
          <cell r="N38" t="str">
            <v>N</v>
          </cell>
          <cell r="O38" t="str">
            <v>N</v>
          </cell>
          <cell r="P38">
            <v>598750</v>
          </cell>
          <cell r="Q38">
            <v>1185.9000000000001</v>
          </cell>
          <cell r="R38">
            <v>0.105</v>
          </cell>
          <cell r="S38">
            <v>83.911000000000001</v>
          </cell>
          <cell r="Z38">
            <v>1</v>
          </cell>
          <cell r="AA38">
            <v>0</v>
          </cell>
          <cell r="AB38">
            <v>0</v>
          </cell>
          <cell r="AC38" t="str">
            <v>?</v>
          </cell>
          <cell r="AE38">
            <v>2</v>
          </cell>
          <cell r="AG38">
            <v>0</v>
          </cell>
          <cell r="AO38" t="str">
            <v>Y</v>
          </cell>
        </row>
        <row r="39">
          <cell r="B39" t="str">
            <v>Chesapeake Mineral B</v>
          </cell>
          <cell r="C39" t="str">
            <v>KY</v>
          </cell>
          <cell r="D39" t="str">
            <v>Pikeville</v>
          </cell>
          <cell r="E39" t="str">
            <v>EQT Gathering, LLC</v>
          </cell>
          <cell r="F39" t="str">
            <v>Midstream</v>
          </cell>
          <cell r="G39" t="str">
            <v>EQT</v>
          </cell>
          <cell r="H39" t="str">
            <v>Processing</v>
          </cell>
          <cell r="I39" t="str">
            <v>Gathering/Boosting</v>
          </cell>
          <cell r="K39" t="str">
            <v>No</v>
          </cell>
          <cell r="L39" t="str">
            <v>Compressor Station</v>
          </cell>
          <cell r="M39" t="str">
            <v>N</v>
          </cell>
          <cell r="N39" t="str">
            <v>N</v>
          </cell>
          <cell r="O39" t="str">
            <v>N</v>
          </cell>
          <cell r="P39">
            <v>329464</v>
          </cell>
          <cell r="Q39">
            <v>1131.7</v>
          </cell>
          <cell r="R39">
            <v>0.12</v>
          </cell>
          <cell r="S39">
            <v>89.995000000000005</v>
          </cell>
          <cell r="T39">
            <v>0.80008558054466006</v>
          </cell>
          <cell r="U39">
            <v>16.90984810046637</v>
          </cell>
          <cell r="Z39">
            <v>1</v>
          </cell>
          <cell r="AA39">
            <v>1</v>
          </cell>
          <cell r="AB39">
            <v>0</v>
          </cell>
          <cell r="AE39">
            <v>2</v>
          </cell>
          <cell r="AG39">
            <v>0</v>
          </cell>
          <cell r="AO39" t="str">
            <v>Y</v>
          </cell>
        </row>
        <row r="40">
          <cell r="B40" t="str">
            <v>Coal Creek</v>
          </cell>
          <cell r="C40" t="str">
            <v>KY</v>
          </cell>
          <cell r="D40" t="str">
            <v>Pikeville</v>
          </cell>
          <cell r="E40" t="str">
            <v>EQT Gathering, LLC</v>
          </cell>
          <cell r="F40" t="str">
            <v>Midstream</v>
          </cell>
          <cell r="G40" t="str">
            <v>EQT</v>
          </cell>
          <cell r="H40" t="str">
            <v>Processing</v>
          </cell>
          <cell r="I40" t="str">
            <v>Gathering/Boosting</v>
          </cell>
          <cell r="K40" t="str">
            <v>No</v>
          </cell>
          <cell r="L40" t="str">
            <v>Compressor Station</v>
          </cell>
          <cell r="M40" t="str">
            <v>N</v>
          </cell>
          <cell r="N40" t="str">
            <v>N</v>
          </cell>
          <cell r="O40" t="str">
            <v>N</v>
          </cell>
          <cell r="P40">
            <v>69350</v>
          </cell>
          <cell r="Q40">
            <v>1258.3</v>
          </cell>
          <cell r="R40">
            <v>7.0000000000000007E-2</v>
          </cell>
          <cell r="S40">
            <v>74.501999999999995</v>
          </cell>
          <cell r="Z40">
            <v>0</v>
          </cell>
          <cell r="AA40">
            <v>1</v>
          </cell>
          <cell r="AB40">
            <v>0</v>
          </cell>
          <cell r="AE40">
            <v>2</v>
          </cell>
          <cell r="AG40">
            <v>0</v>
          </cell>
          <cell r="AO40" t="str">
            <v>Y</v>
          </cell>
        </row>
        <row r="41">
          <cell r="B41" t="str">
            <v>Copperhead Gap</v>
          </cell>
          <cell r="C41" t="str">
            <v>VA</v>
          </cell>
          <cell r="D41" t="str">
            <v>Big Stone Gap</v>
          </cell>
          <cell r="E41" t="str">
            <v>Nora Gathering, LLC</v>
          </cell>
          <cell r="F41" t="str">
            <v>Midstream</v>
          </cell>
          <cell r="G41" t="str">
            <v>JV</v>
          </cell>
          <cell r="H41" t="str">
            <v>Processing</v>
          </cell>
          <cell r="I41" t="str">
            <v>Gathering/Boosting</v>
          </cell>
          <cell r="K41" t="str">
            <v>No</v>
          </cell>
          <cell r="L41" t="str">
            <v>Compressor Station</v>
          </cell>
          <cell r="M41" t="str">
            <v>N</v>
          </cell>
          <cell r="N41" t="str">
            <v>N</v>
          </cell>
          <cell r="O41" t="str">
            <v>N</v>
          </cell>
          <cell r="P41">
            <v>3181174</v>
          </cell>
          <cell r="Q41">
            <v>1067.5999999999999</v>
          </cell>
          <cell r="R41">
            <v>0.16800000000000001</v>
          </cell>
          <cell r="S41">
            <v>94.314999999999998</v>
          </cell>
          <cell r="Z41">
            <v>4</v>
          </cell>
          <cell r="AA41">
            <v>1</v>
          </cell>
          <cell r="AB41">
            <v>0</v>
          </cell>
          <cell r="AE41">
            <v>2</v>
          </cell>
          <cell r="AG41">
            <v>0</v>
          </cell>
          <cell r="AO41" t="str">
            <v>Y</v>
          </cell>
        </row>
        <row r="42">
          <cell r="B42" t="str">
            <v>Crane B-2</v>
          </cell>
          <cell r="C42" t="str">
            <v>WV</v>
          </cell>
          <cell r="D42" t="str">
            <v>Brenton</v>
          </cell>
          <cell r="E42" t="str">
            <v>EQT Gathering, LLC</v>
          </cell>
          <cell r="F42" t="str">
            <v>Midstream</v>
          </cell>
          <cell r="G42" t="str">
            <v>EQT</v>
          </cell>
          <cell r="H42" t="str">
            <v>Processing</v>
          </cell>
          <cell r="I42" t="str">
            <v>Gathering/Boosting</v>
          </cell>
          <cell r="K42" t="str">
            <v>No</v>
          </cell>
          <cell r="L42" t="str">
            <v>Compressor Station</v>
          </cell>
          <cell r="M42" t="str">
            <v>N</v>
          </cell>
          <cell r="N42" t="str">
            <v>N</v>
          </cell>
          <cell r="O42" t="str">
            <v>N</v>
          </cell>
          <cell r="Q42">
            <v>1062.3</v>
          </cell>
          <cell r="R42">
            <v>0.107</v>
          </cell>
          <cell r="S42">
            <v>95.852000000000004</v>
          </cell>
          <cell r="Z42">
            <v>1</v>
          </cell>
          <cell r="AA42">
            <v>0</v>
          </cell>
          <cell r="AB42">
            <v>0</v>
          </cell>
          <cell r="AE42">
            <v>2</v>
          </cell>
          <cell r="AG42">
            <v>0</v>
          </cell>
          <cell r="AO42" t="str">
            <v>Y</v>
          </cell>
        </row>
        <row r="43">
          <cell r="B43" t="str">
            <v>Crooked Creek</v>
          </cell>
          <cell r="C43" t="str">
            <v>PA</v>
          </cell>
          <cell r="D43" t="str">
            <v>Crooked Creek</v>
          </cell>
          <cell r="E43" t="str">
            <v>Equitable Gas Co.</v>
          </cell>
          <cell r="F43" t="str">
            <v>Midstream</v>
          </cell>
          <cell r="G43" t="str">
            <v>EQT</v>
          </cell>
          <cell r="H43" t="str">
            <v>Processing</v>
          </cell>
          <cell r="I43" t="str">
            <v>Gathering/Boosting</v>
          </cell>
          <cell r="K43" t="str">
            <v>No</v>
          </cell>
          <cell r="L43" t="str">
            <v>Compressor Station</v>
          </cell>
          <cell r="M43" t="str">
            <v>N</v>
          </cell>
          <cell r="N43" t="str">
            <v>N</v>
          </cell>
          <cell r="O43" t="str">
            <v>N</v>
          </cell>
          <cell r="P43">
            <v>2688050</v>
          </cell>
          <cell r="Q43">
            <v>1065</v>
          </cell>
          <cell r="R43">
            <v>6.5000000000000002E-2</v>
          </cell>
          <cell r="S43">
            <v>93.593999999999994</v>
          </cell>
          <cell r="X43">
            <v>2</v>
          </cell>
          <cell r="Y43">
            <v>0</v>
          </cell>
          <cell r="Z43">
            <v>2</v>
          </cell>
          <cell r="AA43">
            <v>1</v>
          </cell>
          <cell r="AB43">
            <v>0</v>
          </cell>
          <cell r="AC43">
            <v>2</v>
          </cell>
          <cell r="AE43">
            <v>2</v>
          </cell>
          <cell r="AG43">
            <v>0</v>
          </cell>
          <cell r="AO43" t="str">
            <v>Y</v>
          </cell>
        </row>
        <row r="44">
          <cell r="B44" t="str">
            <v>Daniels Branch</v>
          </cell>
          <cell r="C44" t="str">
            <v>KY</v>
          </cell>
          <cell r="D44" t="str">
            <v>Pikeville</v>
          </cell>
          <cell r="E44" t="str">
            <v>EQT Gathering, LLC</v>
          </cell>
          <cell r="F44" t="str">
            <v>Midstream</v>
          </cell>
          <cell r="G44" t="str">
            <v>EQT</v>
          </cell>
          <cell r="H44" t="str">
            <v>Processing</v>
          </cell>
          <cell r="I44" t="str">
            <v>Gathering/Boosting</v>
          </cell>
          <cell r="K44" t="str">
            <v>No</v>
          </cell>
          <cell r="L44" t="str">
            <v>Compressor Station</v>
          </cell>
          <cell r="M44" t="str">
            <v>N</v>
          </cell>
          <cell r="N44" t="str">
            <v>N</v>
          </cell>
          <cell r="O44" t="str">
            <v>N</v>
          </cell>
          <cell r="P44">
            <v>2082913</v>
          </cell>
          <cell r="Q44">
            <v>1136.5999999999999</v>
          </cell>
          <cell r="R44">
            <v>0.1</v>
          </cell>
          <cell r="S44">
            <v>89.164000000000001</v>
          </cell>
          <cell r="T44">
            <v>0.80175574764131996</v>
          </cell>
          <cell r="U44">
            <v>16.988160290634763</v>
          </cell>
          <cell r="Z44">
            <v>3</v>
          </cell>
          <cell r="AA44">
            <v>2</v>
          </cell>
          <cell r="AB44">
            <v>0</v>
          </cell>
          <cell r="AE44">
            <v>2</v>
          </cell>
          <cell r="AG44">
            <v>0</v>
          </cell>
          <cell r="AO44" t="str">
            <v>Y</v>
          </cell>
        </row>
        <row r="45">
          <cell r="B45" t="str">
            <v>Dicks Creek</v>
          </cell>
          <cell r="C45" t="str">
            <v>WV</v>
          </cell>
          <cell r="D45" t="str">
            <v>Madison</v>
          </cell>
          <cell r="E45" t="str">
            <v>EQT Gathering, LLC</v>
          </cell>
          <cell r="F45" t="str">
            <v>Midstream</v>
          </cell>
          <cell r="G45" t="str">
            <v>EQT</v>
          </cell>
          <cell r="H45" t="str">
            <v>Processing</v>
          </cell>
          <cell r="I45" t="str">
            <v>Gathering/Boosting</v>
          </cell>
          <cell r="K45" t="str">
            <v>No</v>
          </cell>
          <cell r="L45" t="str">
            <v>Compressor Station</v>
          </cell>
          <cell r="M45" t="str">
            <v>N</v>
          </cell>
          <cell r="N45" t="str">
            <v>N</v>
          </cell>
          <cell r="O45" t="str">
            <v>N</v>
          </cell>
          <cell r="Q45">
            <v>1041</v>
          </cell>
          <cell r="R45">
            <v>0.50900000000000001</v>
          </cell>
          <cell r="S45">
            <v>94.069000000000003</v>
          </cell>
          <cell r="Z45">
            <v>1</v>
          </cell>
          <cell r="AA45">
            <v>0</v>
          </cell>
          <cell r="AB45">
            <v>0</v>
          </cell>
          <cell r="AE45">
            <v>2</v>
          </cell>
          <cell r="AG45">
            <v>0</v>
          </cell>
          <cell r="AO45" t="str">
            <v>Y</v>
          </cell>
        </row>
        <row r="46">
          <cell r="B46" t="str">
            <v>Drift</v>
          </cell>
          <cell r="C46" t="str">
            <v>KY</v>
          </cell>
          <cell r="D46" t="str">
            <v>Pikeville</v>
          </cell>
          <cell r="E46" t="str">
            <v>EQT Gathering, LLC</v>
          </cell>
          <cell r="F46" t="str">
            <v>Midstream</v>
          </cell>
          <cell r="G46" t="str">
            <v>EQT</v>
          </cell>
          <cell r="H46" t="str">
            <v>Processing</v>
          </cell>
          <cell r="I46" t="str">
            <v>Gathering/Boosting</v>
          </cell>
          <cell r="K46" t="str">
            <v>No</v>
          </cell>
          <cell r="L46" t="str">
            <v>Compressor Station</v>
          </cell>
          <cell r="M46" t="str">
            <v>N</v>
          </cell>
          <cell r="N46" t="str">
            <v>N</v>
          </cell>
          <cell r="O46" t="str">
            <v>N</v>
          </cell>
          <cell r="P46">
            <v>1391069</v>
          </cell>
          <cell r="Q46">
            <v>1339.6</v>
          </cell>
          <cell r="R46">
            <v>0.105</v>
          </cell>
          <cell r="S46">
            <v>72.921000000000006</v>
          </cell>
          <cell r="Z46">
            <v>1</v>
          </cell>
          <cell r="AA46">
            <v>1</v>
          </cell>
          <cell r="AB46">
            <v>0</v>
          </cell>
          <cell r="AE46">
            <v>2</v>
          </cell>
          <cell r="AG46">
            <v>0</v>
          </cell>
          <cell r="AO46" t="str">
            <v>Y</v>
          </cell>
        </row>
        <row r="47">
          <cell r="B47" t="str">
            <v>Dwale</v>
          </cell>
          <cell r="C47" t="str">
            <v>KY</v>
          </cell>
          <cell r="D47" t="str">
            <v>Pikeville</v>
          </cell>
          <cell r="E47" t="str">
            <v>EQT Gathering, LLC</v>
          </cell>
          <cell r="F47" t="str">
            <v>Midstream</v>
          </cell>
          <cell r="G47" t="str">
            <v>EQT</v>
          </cell>
          <cell r="H47" t="str">
            <v>Processing</v>
          </cell>
          <cell r="I47" t="str">
            <v>Gathering/Boosting</v>
          </cell>
          <cell r="K47" t="str">
            <v>No</v>
          </cell>
          <cell r="L47" t="str">
            <v>Compressor Station</v>
          </cell>
          <cell r="M47" t="str">
            <v>Y</v>
          </cell>
          <cell r="P47">
            <v>5278027</v>
          </cell>
          <cell r="Q47">
            <v>1308.5999999999999</v>
          </cell>
          <cell r="R47">
            <v>0.23400000000000001</v>
          </cell>
          <cell r="S47">
            <v>76.59</v>
          </cell>
          <cell r="T47">
            <v>0.88565598874146489</v>
          </cell>
          <cell r="U47">
            <v>18.385534367027585</v>
          </cell>
          <cell r="V47">
            <v>60</v>
          </cell>
          <cell r="Z47">
            <v>3</v>
          </cell>
          <cell r="AA47">
            <v>2</v>
          </cell>
          <cell r="AB47">
            <v>0</v>
          </cell>
          <cell r="AE47">
            <v>2</v>
          </cell>
          <cell r="AG47">
            <v>0</v>
          </cell>
          <cell r="AO47" t="str">
            <v>Y</v>
          </cell>
        </row>
        <row r="48">
          <cell r="B48" t="str">
            <v>EKR</v>
          </cell>
          <cell r="C48" t="str">
            <v>KY</v>
          </cell>
          <cell r="D48" t="str">
            <v>Pikeville</v>
          </cell>
          <cell r="E48" t="str">
            <v>EQT Gathering, LLC</v>
          </cell>
          <cell r="F48" t="str">
            <v>Midstream</v>
          </cell>
          <cell r="G48" t="str">
            <v>EQT</v>
          </cell>
          <cell r="H48" t="str">
            <v>Processing</v>
          </cell>
          <cell r="I48" t="str">
            <v>Gathering/Boosting</v>
          </cell>
          <cell r="K48" t="str">
            <v>No</v>
          </cell>
          <cell r="L48" t="str">
            <v>Compressor Station</v>
          </cell>
          <cell r="M48" t="str">
            <v>N</v>
          </cell>
          <cell r="N48" t="str">
            <v>N</v>
          </cell>
          <cell r="O48" t="str">
            <v>N</v>
          </cell>
          <cell r="P48">
            <v>352796</v>
          </cell>
          <cell r="Q48">
            <v>1258.3</v>
          </cell>
          <cell r="R48">
            <v>7.0000000000000007E-2</v>
          </cell>
          <cell r="S48">
            <v>74.501999999999995</v>
          </cell>
          <cell r="Z48">
            <v>1</v>
          </cell>
          <cell r="AA48">
            <v>0</v>
          </cell>
          <cell r="AB48">
            <v>0</v>
          </cell>
          <cell r="AE48">
            <v>2</v>
          </cell>
          <cell r="AG48">
            <v>0</v>
          </cell>
          <cell r="AO48" t="str">
            <v>Y</v>
          </cell>
        </row>
        <row r="49">
          <cell r="B49" t="str">
            <v>Emmons</v>
          </cell>
          <cell r="C49" t="str">
            <v>WV</v>
          </cell>
          <cell r="D49" t="str">
            <v>Madison</v>
          </cell>
          <cell r="E49" t="str">
            <v>EQT Gathering, LLC</v>
          </cell>
          <cell r="F49" t="str">
            <v>Midstream</v>
          </cell>
          <cell r="G49" t="str">
            <v>EQT</v>
          </cell>
          <cell r="H49" t="str">
            <v>Processing</v>
          </cell>
          <cell r="I49" t="str">
            <v>Gathering/Boosting</v>
          </cell>
          <cell r="K49" t="str">
            <v>No</v>
          </cell>
          <cell r="L49" t="str">
            <v>Compressor Station</v>
          </cell>
          <cell r="M49" t="str">
            <v>N</v>
          </cell>
          <cell r="N49" t="str">
            <v>N</v>
          </cell>
          <cell r="O49" t="str">
            <v>N</v>
          </cell>
          <cell r="P49">
            <v>336528</v>
          </cell>
          <cell r="Q49">
            <v>1041</v>
          </cell>
          <cell r="R49">
            <v>0.50900000000000001</v>
          </cell>
          <cell r="S49">
            <v>94.069000000000003</v>
          </cell>
          <cell r="Z49">
            <v>1</v>
          </cell>
          <cell r="AA49">
            <v>0</v>
          </cell>
          <cell r="AB49">
            <v>0</v>
          </cell>
          <cell r="AE49">
            <v>2</v>
          </cell>
          <cell r="AG49">
            <v>0</v>
          </cell>
          <cell r="AO49" t="str">
            <v>Y</v>
          </cell>
        </row>
        <row r="50">
          <cell r="B50" t="str">
            <v>Fisher</v>
          </cell>
          <cell r="C50" t="str">
            <v>PA</v>
          </cell>
          <cell r="D50" t="str">
            <v>Crooked Creek</v>
          </cell>
          <cell r="E50" t="str">
            <v>Equitable Gas Co.</v>
          </cell>
          <cell r="F50" t="str">
            <v>Midstream</v>
          </cell>
          <cell r="G50" t="str">
            <v>EQT</v>
          </cell>
          <cell r="H50" t="str">
            <v>Processing</v>
          </cell>
          <cell r="I50" t="str">
            <v>Gathering/Boosting</v>
          </cell>
          <cell r="K50" t="str">
            <v>No</v>
          </cell>
          <cell r="L50" t="str">
            <v>Compressor Station</v>
          </cell>
          <cell r="M50" t="str">
            <v>N</v>
          </cell>
          <cell r="N50" t="str">
            <v>N</v>
          </cell>
          <cell r="O50" t="str">
            <v>N</v>
          </cell>
          <cell r="P50">
            <v>1387360</v>
          </cell>
          <cell r="Q50">
            <v>1049.481</v>
          </cell>
          <cell r="R50">
            <v>7.5200000000000003E-2</v>
          </cell>
          <cell r="S50">
            <v>95.299599999999998</v>
          </cell>
          <cell r="T50">
            <v>0.76663639227982927</v>
          </cell>
          <cell r="U50">
            <v>16.427537850787402</v>
          </cell>
          <cell r="Z50">
            <v>1</v>
          </cell>
          <cell r="AA50">
            <v>0</v>
          </cell>
          <cell r="AB50">
            <v>0</v>
          </cell>
          <cell r="AC50">
            <v>1</v>
          </cell>
          <cell r="AE50">
            <v>2</v>
          </cell>
          <cell r="AG50">
            <v>0</v>
          </cell>
          <cell r="AN50">
            <v>13985</v>
          </cell>
          <cell r="AO50" t="str">
            <v>Y</v>
          </cell>
        </row>
        <row r="51">
          <cell r="B51" t="str">
            <v>Flemingtown</v>
          </cell>
          <cell r="C51" t="str">
            <v>VA</v>
          </cell>
          <cell r="D51" t="str">
            <v>Big Stone Gap</v>
          </cell>
          <cell r="E51" t="str">
            <v>Nora Gathering, LLC</v>
          </cell>
          <cell r="F51" t="str">
            <v>Midstream</v>
          </cell>
          <cell r="G51" t="str">
            <v>JV</v>
          </cell>
          <cell r="H51" t="str">
            <v>Processing</v>
          </cell>
          <cell r="I51" t="str">
            <v>Gathering/Boosting</v>
          </cell>
          <cell r="K51" t="str">
            <v>No</v>
          </cell>
          <cell r="L51" t="str">
            <v>Compressor Station</v>
          </cell>
          <cell r="M51" t="str">
            <v>N</v>
          </cell>
          <cell r="N51" t="str">
            <v>N</v>
          </cell>
          <cell r="O51" t="str">
            <v>N</v>
          </cell>
          <cell r="P51">
            <v>445208</v>
          </cell>
          <cell r="Q51">
            <v>1067.5999999999999</v>
          </cell>
          <cell r="R51">
            <v>0.16800000000000001</v>
          </cell>
          <cell r="S51">
            <v>94.314999999999998</v>
          </cell>
          <cell r="Z51">
            <v>1</v>
          </cell>
          <cell r="AA51">
            <v>0</v>
          </cell>
          <cell r="AB51">
            <v>0</v>
          </cell>
          <cell r="AE51">
            <v>2</v>
          </cell>
          <cell r="AG51">
            <v>0</v>
          </cell>
          <cell r="AO51" t="str">
            <v>Y</v>
          </cell>
        </row>
        <row r="52">
          <cell r="B52" t="str">
            <v>Fork Ridge</v>
          </cell>
          <cell r="C52" t="str">
            <v>VA</v>
          </cell>
          <cell r="D52" t="str">
            <v>Big Stone Gap</v>
          </cell>
          <cell r="E52" t="str">
            <v>Nora Gathering, LLC</v>
          </cell>
          <cell r="F52" t="str">
            <v>Midstream</v>
          </cell>
          <cell r="G52" t="str">
            <v>JV</v>
          </cell>
          <cell r="H52" t="str">
            <v>Processing</v>
          </cell>
          <cell r="I52" t="str">
            <v>Gathering/Boosting</v>
          </cell>
          <cell r="K52" t="str">
            <v>No</v>
          </cell>
          <cell r="L52" t="str">
            <v>Compressor Station</v>
          </cell>
          <cell r="M52" t="str">
            <v>N</v>
          </cell>
          <cell r="N52" t="str">
            <v>N</v>
          </cell>
          <cell r="O52" t="str">
            <v>N</v>
          </cell>
          <cell r="P52">
            <v>4117217</v>
          </cell>
          <cell r="Q52">
            <v>1067.5999999999999</v>
          </cell>
          <cell r="R52">
            <v>0.16800000000000001</v>
          </cell>
          <cell r="S52">
            <v>94.314999999999998</v>
          </cell>
          <cell r="Z52">
            <v>3</v>
          </cell>
          <cell r="AA52">
            <v>1</v>
          </cell>
          <cell r="AB52">
            <v>0</v>
          </cell>
          <cell r="AE52">
            <v>2</v>
          </cell>
          <cell r="AG52">
            <v>0</v>
          </cell>
          <cell r="AO52" t="str">
            <v>Y</v>
          </cell>
        </row>
        <row r="53">
          <cell r="B53" t="str">
            <v>Four Mile</v>
          </cell>
          <cell r="C53" t="str">
            <v>WV</v>
          </cell>
          <cell r="D53" t="str">
            <v>Madison</v>
          </cell>
          <cell r="E53" t="str">
            <v>Nora Gathering, LLC</v>
          </cell>
          <cell r="F53" t="str">
            <v>Midstream</v>
          </cell>
          <cell r="G53" t="str">
            <v>EQT</v>
          </cell>
          <cell r="H53" t="str">
            <v>Processing</v>
          </cell>
          <cell r="I53" t="str">
            <v>Gathering/Boosting</v>
          </cell>
          <cell r="K53" t="str">
            <v>No</v>
          </cell>
          <cell r="L53" t="str">
            <v>Compressor Station</v>
          </cell>
          <cell r="M53" t="str">
            <v>N</v>
          </cell>
          <cell r="N53" t="str">
            <v>N</v>
          </cell>
          <cell r="O53" t="str">
            <v>N</v>
          </cell>
          <cell r="P53">
            <v>145918</v>
          </cell>
          <cell r="Q53">
            <v>1062.3</v>
          </cell>
          <cell r="R53">
            <v>0.107</v>
          </cell>
          <cell r="S53">
            <v>95.852000000000004</v>
          </cell>
          <cell r="Z53">
            <v>1</v>
          </cell>
          <cell r="AB53">
            <v>0</v>
          </cell>
          <cell r="AE53">
            <v>2</v>
          </cell>
          <cell r="AG53">
            <v>0</v>
          </cell>
          <cell r="AO53" t="str">
            <v>Y</v>
          </cell>
        </row>
        <row r="54">
          <cell r="B54" t="str">
            <v>Freedom</v>
          </cell>
          <cell r="C54" t="str">
            <v>WV</v>
          </cell>
          <cell r="D54" t="str">
            <v>Brenton</v>
          </cell>
          <cell r="E54" t="str">
            <v>EQT Gathering, LLC</v>
          </cell>
          <cell r="F54" t="str">
            <v>Midstream</v>
          </cell>
          <cell r="G54" t="str">
            <v>EQT</v>
          </cell>
          <cell r="H54" t="str">
            <v>Processing</v>
          </cell>
          <cell r="I54" t="str">
            <v>Gathering/Boosting</v>
          </cell>
          <cell r="K54" t="str">
            <v>No</v>
          </cell>
          <cell r="L54" t="str">
            <v>Compressor Station</v>
          </cell>
          <cell r="M54" t="str">
            <v>N</v>
          </cell>
          <cell r="N54" t="str">
            <v>N</v>
          </cell>
          <cell r="O54" t="str">
            <v>N</v>
          </cell>
          <cell r="P54">
            <v>4137105</v>
          </cell>
          <cell r="Q54">
            <v>1062.3</v>
          </cell>
          <cell r="R54">
            <v>0.107</v>
          </cell>
          <cell r="S54">
            <v>95.852000000000004</v>
          </cell>
          <cell r="T54">
            <v>0.76230546906566787</v>
          </cell>
          <cell r="U54">
            <v>16.377124640319877</v>
          </cell>
          <cell r="Z54">
            <v>3</v>
          </cell>
          <cell r="AA54">
            <v>1</v>
          </cell>
          <cell r="AB54">
            <v>0</v>
          </cell>
          <cell r="AE54">
            <v>2</v>
          </cell>
          <cell r="AG54">
            <v>0</v>
          </cell>
          <cell r="AO54" t="str">
            <v>Y</v>
          </cell>
        </row>
        <row r="55">
          <cell r="B55" t="str">
            <v>Glenville</v>
          </cell>
          <cell r="C55" t="str">
            <v>WV</v>
          </cell>
          <cell r="D55" t="str">
            <v>Clarksburg</v>
          </cell>
          <cell r="E55" t="str">
            <v>EQT Gathering, LLC</v>
          </cell>
          <cell r="F55" t="str">
            <v>Midstream</v>
          </cell>
          <cell r="G55" t="str">
            <v>EQT</v>
          </cell>
          <cell r="H55" t="str">
            <v>Processing</v>
          </cell>
          <cell r="I55" t="str">
            <v>Gathering/Boosting</v>
          </cell>
          <cell r="K55" t="str">
            <v>No</v>
          </cell>
          <cell r="L55" t="str">
            <v>Compressor Station</v>
          </cell>
          <cell r="M55" t="str">
            <v>Y</v>
          </cell>
          <cell r="O55" t="str">
            <v>N</v>
          </cell>
          <cell r="P55">
            <v>2438240</v>
          </cell>
          <cell r="Q55">
            <v>1288.4236000000001</v>
          </cell>
          <cell r="R55">
            <v>7.2499999999999995E-2</v>
          </cell>
          <cell r="S55">
            <v>77.102599999999995</v>
          </cell>
          <cell r="T55">
            <v>0.88788957823575931</v>
          </cell>
          <cell r="U55">
            <v>18.404744013946441</v>
          </cell>
          <cell r="Z55">
            <v>3</v>
          </cell>
          <cell r="AA55">
            <v>0</v>
          </cell>
          <cell r="AB55">
            <v>0</v>
          </cell>
          <cell r="AC55">
            <v>0</v>
          </cell>
          <cell r="AE55">
            <v>2</v>
          </cell>
          <cell r="AG55">
            <v>0</v>
          </cell>
          <cell r="AN55">
            <v>136760</v>
          </cell>
          <cell r="AO55" t="str">
            <v>Y</v>
          </cell>
        </row>
        <row r="56">
          <cell r="B56" t="str">
            <v>Harper</v>
          </cell>
          <cell r="C56" t="str">
            <v>WV</v>
          </cell>
          <cell r="D56" t="str">
            <v>Madison</v>
          </cell>
          <cell r="E56" t="str">
            <v>EQT Gathering, LLC</v>
          </cell>
          <cell r="F56" t="str">
            <v>Midstream</v>
          </cell>
          <cell r="G56" t="str">
            <v>EQT</v>
          </cell>
          <cell r="H56" t="str">
            <v>Processing</v>
          </cell>
          <cell r="I56" t="str">
            <v>Gathering/Boosting</v>
          </cell>
          <cell r="K56" t="str">
            <v>No</v>
          </cell>
          <cell r="L56" t="str">
            <v>Compressor Station</v>
          </cell>
          <cell r="M56" t="str">
            <v>N</v>
          </cell>
          <cell r="N56" t="str">
            <v>N</v>
          </cell>
          <cell r="O56" t="str">
            <v>N</v>
          </cell>
          <cell r="P56">
            <v>445272</v>
          </cell>
          <cell r="Q56">
            <v>1048.0999999999999</v>
          </cell>
          <cell r="R56">
            <v>0.13400000000000001</v>
          </cell>
          <cell r="S56">
            <v>96.795000000000002</v>
          </cell>
          <cell r="T56">
            <v>0.75302603221980124</v>
          </cell>
          <cell r="U56">
            <v>16.293314500248542</v>
          </cell>
          <cell r="Z56">
            <v>1</v>
          </cell>
          <cell r="AA56">
            <v>1</v>
          </cell>
          <cell r="AB56">
            <v>0</v>
          </cell>
          <cell r="AE56">
            <v>2</v>
          </cell>
          <cell r="AG56">
            <v>0</v>
          </cell>
          <cell r="AO56" t="str">
            <v>Y</v>
          </cell>
        </row>
        <row r="57">
          <cell r="B57" t="str">
            <v>Hastings</v>
          </cell>
          <cell r="C57" t="str">
            <v>WV</v>
          </cell>
          <cell r="D57" t="str">
            <v>Clarksburg</v>
          </cell>
          <cell r="E57" t="str">
            <v>EQT Gathering, LLC</v>
          </cell>
          <cell r="F57" t="str">
            <v>Midstream</v>
          </cell>
          <cell r="G57" t="str">
            <v>EQT</v>
          </cell>
          <cell r="H57" t="str">
            <v>Processing</v>
          </cell>
          <cell r="I57" t="str">
            <v>Gathering/Boosting</v>
          </cell>
          <cell r="K57" t="str">
            <v>No</v>
          </cell>
          <cell r="L57" t="str">
            <v>Compressor Station</v>
          </cell>
          <cell r="M57" t="str">
            <v>N</v>
          </cell>
          <cell r="N57" t="str">
            <v>N</v>
          </cell>
          <cell r="O57" t="str">
            <v>N</v>
          </cell>
          <cell r="P57">
            <v>209537</v>
          </cell>
          <cell r="Q57">
            <v>1185.9000000000001</v>
          </cell>
          <cell r="R57">
            <v>0.105</v>
          </cell>
          <cell r="S57">
            <v>83.911000000000001</v>
          </cell>
          <cell r="Z57">
            <v>2</v>
          </cell>
          <cell r="AA57">
            <v>1</v>
          </cell>
          <cell r="AB57">
            <v>0</v>
          </cell>
          <cell r="AE57">
            <v>2</v>
          </cell>
          <cell r="AG57">
            <v>0</v>
          </cell>
          <cell r="AN57">
            <v>8111</v>
          </cell>
          <cell r="AO57" t="str">
            <v>Y</v>
          </cell>
        </row>
        <row r="58">
          <cell r="B58" t="str">
            <v>Hatchet Branch</v>
          </cell>
          <cell r="C58" t="str">
            <v>VA</v>
          </cell>
          <cell r="D58" t="str">
            <v>Big Stone Gap</v>
          </cell>
          <cell r="E58" t="str">
            <v>Nora Gathering, LLC</v>
          </cell>
          <cell r="F58" t="str">
            <v>Midstream</v>
          </cell>
          <cell r="G58" t="str">
            <v>JV</v>
          </cell>
          <cell r="H58" t="str">
            <v>Processing</v>
          </cell>
          <cell r="I58" t="str">
            <v>Gathering/Boosting</v>
          </cell>
          <cell r="K58" t="str">
            <v>No</v>
          </cell>
          <cell r="L58" t="str">
            <v>Compressor Station</v>
          </cell>
          <cell r="M58" t="str">
            <v>N</v>
          </cell>
          <cell r="N58" t="str">
            <v>N</v>
          </cell>
          <cell r="O58" t="str">
            <v>N</v>
          </cell>
          <cell r="P58">
            <v>1154160</v>
          </cell>
          <cell r="Q58">
            <v>1067.5999999999999</v>
          </cell>
          <cell r="R58">
            <v>0.16800000000000001</v>
          </cell>
          <cell r="S58">
            <v>94.314999999999998</v>
          </cell>
          <cell r="Z58">
            <v>1</v>
          </cell>
          <cell r="AB58">
            <v>0</v>
          </cell>
          <cell r="AE58">
            <v>2</v>
          </cell>
          <cell r="AG58">
            <v>0</v>
          </cell>
          <cell r="AO58" t="str">
            <v>Y</v>
          </cell>
        </row>
        <row r="59">
          <cell r="B59" t="str">
            <v>Hill</v>
          </cell>
          <cell r="C59" t="str">
            <v>PA</v>
          </cell>
          <cell r="D59" t="str">
            <v>Crooked Creek</v>
          </cell>
          <cell r="E59" t="str">
            <v>Equitable Gas Co.</v>
          </cell>
          <cell r="F59" t="str">
            <v>Midstream</v>
          </cell>
          <cell r="G59" t="str">
            <v>EQT</v>
          </cell>
          <cell r="H59" t="str">
            <v>Processing</v>
          </cell>
          <cell r="I59" t="str">
            <v>Gathering/Boosting</v>
          </cell>
          <cell r="K59" t="str">
            <v>No</v>
          </cell>
          <cell r="L59" t="str">
            <v>Compressor Station</v>
          </cell>
          <cell r="M59" t="str">
            <v>N</v>
          </cell>
          <cell r="N59" t="str">
            <v>N</v>
          </cell>
          <cell r="O59" t="str">
            <v>N</v>
          </cell>
          <cell r="P59">
            <v>0</v>
          </cell>
          <cell r="Q59">
            <v>1065</v>
          </cell>
          <cell r="R59">
            <v>6.5000000000000002E-2</v>
          </cell>
          <cell r="S59">
            <v>93.593999999999994</v>
          </cell>
          <cell r="X59">
            <v>1</v>
          </cell>
          <cell r="Y59">
            <v>0</v>
          </cell>
          <cell r="Z59">
            <v>1</v>
          </cell>
          <cell r="AA59">
            <v>1</v>
          </cell>
          <cell r="AB59">
            <v>1</v>
          </cell>
          <cell r="AE59">
            <v>2</v>
          </cell>
          <cell r="AG59">
            <v>0</v>
          </cell>
          <cell r="AO59" t="str">
            <v>Y</v>
          </cell>
        </row>
        <row r="60">
          <cell r="B60" t="str">
            <v>Hundred</v>
          </cell>
          <cell r="C60" t="str">
            <v>WV</v>
          </cell>
          <cell r="D60" t="str">
            <v>Clarksburg</v>
          </cell>
          <cell r="E60" t="str">
            <v>EQT Gathering, LLC</v>
          </cell>
          <cell r="F60" t="str">
            <v>Midstream</v>
          </cell>
          <cell r="G60" t="str">
            <v>EQT</v>
          </cell>
          <cell r="H60" t="str">
            <v>Processing</v>
          </cell>
          <cell r="I60" t="str">
            <v>Gathering/Boosting</v>
          </cell>
          <cell r="K60" t="str">
            <v>No</v>
          </cell>
          <cell r="L60" t="str">
            <v>Compressor Station</v>
          </cell>
          <cell r="M60" t="str">
            <v>N</v>
          </cell>
          <cell r="N60" t="str">
            <v>N</v>
          </cell>
          <cell r="O60" t="str">
            <v>N</v>
          </cell>
          <cell r="P60">
            <v>1051645</v>
          </cell>
          <cell r="Q60">
            <v>1185.9000000000001</v>
          </cell>
          <cell r="R60">
            <v>0.105</v>
          </cell>
          <cell r="S60">
            <v>83.911000000000001</v>
          </cell>
          <cell r="Z60">
            <v>2</v>
          </cell>
          <cell r="AA60">
            <v>0</v>
          </cell>
          <cell r="AB60">
            <v>0</v>
          </cell>
          <cell r="AE60">
            <v>2</v>
          </cell>
          <cell r="AG60">
            <v>0</v>
          </cell>
          <cell r="AN60">
            <v>7098</v>
          </cell>
          <cell r="AO60" t="str">
            <v>Y</v>
          </cell>
        </row>
        <row r="61">
          <cell r="B61" t="str">
            <v>Hurricane Creek</v>
          </cell>
          <cell r="C61" t="str">
            <v>VA</v>
          </cell>
          <cell r="D61" t="str">
            <v>Big Stone Gap</v>
          </cell>
          <cell r="E61" t="str">
            <v>Nora Gathering, LLC</v>
          </cell>
          <cell r="F61" t="str">
            <v>Midstream</v>
          </cell>
          <cell r="G61" t="str">
            <v>JV</v>
          </cell>
          <cell r="H61" t="str">
            <v>Processing</v>
          </cell>
          <cell r="I61" t="str">
            <v>Gathering/Boosting</v>
          </cell>
          <cell r="K61" t="str">
            <v>No</v>
          </cell>
          <cell r="L61" t="str">
            <v>Compressor Station</v>
          </cell>
          <cell r="M61" t="str">
            <v>N</v>
          </cell>
          <cell r="N61" t="str">
            <v>N</v>
          </cell>
          <cell r="O61" t="str">
            <v>N</v>
          </cell>
          <cell r="P61">
            <v>2356026</v>
          </cell>
          <cell r="Q61">
            <v>1067.5999999999999</v>
          </cell>
          <cell r="R61">
            <v>0.16800000000000001</v>
          </cell>
          <cell r="S61">
            <v>94.314999999999998</v>
          </cell>
          <cell r="Z61">
            <v>3</v>
          </cell>
          <cell r="AA61">
            <v>0</v>
          </cell>
          <cell r="AB61">
            <v>0</v>
          </cell>
          <cell r="AE61">
            <v>2</v>
          </cell>
          <cell r="AG61">
            <v>0</v>
          </cell>
          <cell r="AO61" t="str">
            <v>Y</v>
          </cell>
        </row>
        <row r="62">
          <cell r="B62" t="str">
            <v>Isaban</v>
          </cell>
          <cell r="C62" t="str">
            <v>WV</v>
          </cell>
          <cell r="D62" t="str">
            <v>Brenton</v>
          </cell>
          <cell r="E62" t="str">
            <v>EQT Gathering, LLC</v>
          </cell>
          <cell r="F62" t="str">
            <v>Midstream</v>
          </cell>
          <cell r="G62" t="str">
            <v>EQT</v>
          </cell>
          <cell r="H62" t="str">
            <v>Processing</v>
          </cell>
          <cell r="I62" t="str">
            <v>Gathering/Boosting</v>
          </cell>
          <cell r="K62" t="str">
            <v>No</v>
          </cell>
          <cell r="L62" t="str">
            <v>Compressor Station</v>
          </cell>
          <cell r="M62" t="str">
            <v>Y</v>
          </cell>
          <cell r="P62">
            <v>6416589</v>
          </cell>
          <cell r="Q62">
            <v>1062.3</v>
          </cell>
          <cell r="R62">
            <v>0.26300000000000001</v>
          </cell>
          <cell r="S62">
            <v>90.600999999999999</v>
          </cell>
          <cell r="T62">
            <v>0.78961524416785167</v>
          </cell>
          <cell r="U62">
            <v>16.818543920853188</v>
          </cell>
          <cell r="Z62">
            <v>5</v>
          </cell>
          <cell r="AA62">
            <v>1</v>
          </cell>
          <cell r="AB62">
            <v>1</v>
          </cell>
          <cell r="AE62">
            <v>2</v>
          </cell>
          <cell r="AG62">
            <v>0</v>
          </cell>
          <cell r="AO62" t="str">
            <v>Y</v>
          </cell>
        </row>
        <row r="63">
          <cell r="B63" t="str">
            <v>Jenkins</v>
          </cell>
          <cell r="C63" t="str">
            <v>KY</v>
          </cell>
          <cell r="D63" t="str">
            <v>Pikeville</v>
          </cell>
          <cell r="E63" t="str">
            <v>EQT Gathering, LLC</v>
          </cell>
          <cell r="F63" t="str">
            <v>Midstream</v>
          </cell>
          <cell r="G63" t="str">
            <v>EQT</v>
          </cell>
          <cell r="H63" t="str">
            <v>Processing</v>
          </cell>
          <cell r="I63" t="str">
            <v>Gathering/Boosting</v>
          </cell>
          <cell r="K63" t="str">
            <v>No</v>
          </cell>
          <cell r="L63" t="str">
            <v>Compressor Station</v>
          </cell>
          <cell r="M63" t="str">
            <v>N</v>
          </cell>
          <cell r="N63" t="str">
            <v>N</v>
          </cell>
          <cell r="O63" t="str">
            <v>N</v>
          </cell>
          <cell r="P63">
            <v>0</v>
          </cell>
          <cell r="Q63">
            <v>1258.3</v>
          </cell>
          <cell r="R63">
            <v>7.0000000000000007E-2</v>
          </cell>
          <cell r="S63">
            <v>74.501999999999995</v>
          </cell>
          <cell r="Z63">
            <v>2</v>
          </cell>
          <cell r="AA63">
            <v>1</v>
          </cell>
          <cell r="AB63">
            <v>1</v>
          </cell>
          <cell r="AE63">
            <v>2</v>
          </cell>
          <cell r="AG63">
            <v>0</v>
          </cell>
          <cell r="AO63" t="str">
            <v>Y</v>
          </cell>
        </row>
        <row r="64">
          <cell r="B64" t="str">
            <v>Jerrys Fork</v>
          </cell>
          <cell r="C64" t="str">
            <v>WV</v>
          </cell>
          <cell r="D64" t="str">
            <v>Madison</v>
          </cell>
          <cell r="E64" t="str">
            <v>EQT Gathering, LLC</v>
          </cell>
          <cell r="F64" t="str">
            <v>Midstream</v>
          </cell>
          <cell r="G64" t="str">
            <v>EQT</v>
          </cell>
          <cell r="H64" t="str">
            <v>Processing</v>
          </cell>
          <cell r="I64" t="str">
            <v>Gathering/Boosting</v>
          </cell>
          <cell r="K64" t="str">
            <v>No</v>
          </cell>
          <cell r="L64" t="str">
            <v>Compressor Station</v>
          </cell>
          <cell r="M64" t="str">
            <v>N</v>
          </cell>
          <cell r="N64" t="str">
            <v>N</v>
          </cell>
          <cell r="O64" t="str">
            <v>N</v>
          </cell>
          <cell r="P64">
            <v>387121</v>
          </cell>
          <cell r="Q64">
            <v>1041</v>
          </cell>
          <cell r="R64">
            <v>0.50900000000000001</v>
          </cell>
          <cell r="S64">
            <v>94.069000000000003</v>
          </cell>
          <cell r="Z64">
            <v>2</v>
          </cell>
          <cell r="AE64">
            <v>2</v>
          </cell>
          <cell r="AG64">
            <v>0</v>
          </cell>
          <cell r="AO64" t="str">
            <v>Y</v>
          </cell>
        </row>
        <row r="65">
          <cell r="B65" t="str">
            <v>Jupiter</v>
          </cell>
          <cell r="C65" t="str">
            <v>PA</v>
          </cell>
          <cell r="D65" t="str">
            <v>Waynesburg</v>
          </cell>
          <cell r="E65" t="str">
            <v>EQT Gathering, LLC</v>
          </cell>
          <cell r="F65" t="str">
            <v>Midstream</v>
          </cell>
          <cell r="G65" t="str">
            <v>EQT</v>
          </cell>
          <cell r="H65" t="str">
            <v>Processing</v>
          </cell>
          <cell r="I65" t="str">
            <v>Gathering/Boosting</v>
          </cell>
          <cell r="K65" t="str">
            <v>No</v>
          </cell>
          <cell r="L65" t="str">
            <v>Compressor Station</v>
          </cell>
          <cell r="M65" t="str">
            <v>N</v>
          </cell>
          <cell r="N65" t="str">
            <v>N</v>
          </cell>
          <cell r="O65" t="str">
            <v>N</v>
          </cell>
          <cell r="P65">
            <v>0</v>
          </cell>
          <cell r="Q65">
            <v>1049.8</v>
          </cell>
          <cell r="R65">
            <v>0.23</v>
          </cell>
          <cell r="S65">
            <v>94.778999999999996</v>
          </cell>
          <cell r="Z65">
            <v>3</v>
          </cell>
          <cell r="AA65">
            <v>2</v>
          </cell>
          <cell r="AB65">
            <v>1</v>
          </cell>
          <cell r="AE65">
            <v>2</v>
          </cell>
          <cell r="AG65">
            <v>0</v>
          </cell>
          <cell r="AN65">
            <v>0</v>
          </cell>
          <cell r="AO65" t="str">
            <v>N</v>
          </cell>
        </row>
        <row r="66">
          <cell r="B66" t="str">
            <v>Kentucky Hydrocarbon</v>
          </cell>
          <cell r="C66" t="str">
            <v>KY</v>
          </cell>
          <cell r="D66" t="str">
            <v>Pikeville</v>
          </cell>
          <cell r="E66" t="str">
            <v>EQT Gathering, LLC</v>
          </cell>
          <cell r="F66" t="str">
            <v>Midstream</v>
          </cell>
          <cell r="G66" t="str">
            <v>EQT</v>
          </cell>
          <cell r="H66" t="str">
            <v>Processing</v>
          </cell>
          <cell r="I66" t="str">
            <v>Gathering/Boosting</v>
          </cell>
          <cell r="K66" t="str">
            <v>No</v>
          </cell>
          <cell r="L66" t="str">
            <v>Compressor Station</v>
          </cell>
          <cell r="M66" t="str">
            <v>Y</v>
          </cell>
          <cell r="P66">
            <v>21069842</v>
          </cell>
          <cell r="Q66">
            <v>1258.3</v>
          </cell>
          <cell r="R66">
            <v>7.0000000000000007E-2</v>
          </cell>
          <cell r="S66">
            <v>74.501999999999995</v>
          </cell>
          <cell r="Z66">
            <v>11</v>
          </cell>
          <cell r="AA66">
            <v>0</v>
          </cell>
          <cell r="AB66">
            <v>1</v>
          </cell>
          <cell r="AE66">
            <v>2</v>
          </cell>
          <cell r="AG66">
            <v>0</v>
          </cell>
          <cell r="AO66" t="str">
            <v>Y</v>
          </cell>
        </row>
        <row r="67">
          <cell r="B67" t="str">
            <v>Leeson</v>
          </cell>
          <cell r="C67" t="str">
            <v>WV</v>
          </cell>
          <cell r="D67" t="str">
            <v>Clarksburg</v>
          </cell>
          <cell r="E67" t="str">
            <v>EQT Gathering, LLC</v>
          </cell>
          <cell r="F67" t="str">
            <v>Midstream</v>
          </cell>
          <cell r="G67" t="str">
            <v>EQT</v>
          </cell>
          <cell r="H67" t="str">
            <v>Processing</v>
          </cell>
          <cell r="I67" t="str">
            <v>Gathering/Boosting</v>
          </cell>
          <cell r="K67" t="str">
            <v>No</v>
          </cell>
          <cell r="L67" t="str">
            <v>Compressor Station</v>
          </cell>
          <cell r="M67" t="str">
            <v>N</v>
          </cell>
          <cell r="N67" t="str">
            <v>N</v>
          </cell>
          <cell r="O67" t="str">
            <v>N</v>
          </cell>
          <cell r="P67">
            <v>1693620</v>
          </cell>
          <cell r="Q67">
            <v>1185.9000000000001</v>
          </cell>
          <cell r="R67">
            <v>0.105</v>
          </cell>
          <cell r="S67">
            <v>83.911000000000001</v>
          </cell>
          <cell r="Z67">
            <v>1</v>
          </cell>
          <cell r="AA67">
            <v>0</v>
          </cell>
          <cell r="AB67">
            <v>0</v>
          </cell>
          <cell r="AC67">
            <v>2</v>
          </cell>
          <cell r="AE67">
            <v>2</v>
          </cell>
          <cell r="AG67">
            <v>0</v>
          </cell>
          <cell r="AO67" t="str">
            <v>Y</v>
          </cell>
        </row>
        <row r="68">
          <cell r="B68" t="str">
            <v>Lens Creek</v>
          </cell>
          <cell r="C68" t="str">
            <v>WV</v>
          </cell>
          <cell r="D68" t="str">
            <v>Madison</v>
          </cell>
          <cell r="E68" t="str">
            <v>EQT Gathering, LLC</v>
          </cell>
          <cell r="F68" t="str">
            <v>Midstream</v>
          </cell>
          <cell r="G68" t="str">
            <v>EQT</v>
          </cell>
          <cell r="H68" t="str">
            <v>Processing</v>
          </cell>
          <cell r="I68" t="str">
            <v>Gathering/Boosting</v>
          </cell>
          <cell r="K68" t="str">
            <v>No</v>
          </cell>
          <cell r="L68" t="str">
            <v>Compressor Station</v>
          </cell>
          <cell r="M68" t="str">
            <v>N</v>
          </cell>
          <cell r="N68" t="str">
            <v>N</v>
          </cell>
          <cell r="O68" t="str">
            <v>N</v>
          </cell>
          <cell r="P68">
            <v>425690</v>
          </cell>
          <cell r="Q68">
            <v>1041</v>
          </cell>
          <cell r="R68">
            <v>0.50900000000000001</v>
          </cell>
          <cell r="S68">
            <v>94.069000000000003</v>
          </cell>
          <cell r="Z68">
            <v>1</v>
          </cell>
          <cell r="AA68">
            <v>1</v>
          </cell>
          <cell r="AE68">
            <v>2</v>
          </cell>
          <cell r="AG68">
            <v>0</v>
          </cell>
          <cell r="AO68" t="str">
            <v>Y</v>
          </cell>
        </row>
        <row r="69">
          <cell r="B69" t="str">
            <v>Liberty</v>
          </cell>
          <cell r="C69" t="str">
            <v>VA</v>
          </cell>
          <cell r="D69" t="str">
            <v>Big Stone Gap</v>
          </cell>
          <cell r="E69" t="str">
            <v>Nora Gathering, LLC</v>
          </cell>
          <cell r="F69" t="str">
            <v>Midstream</v>
          </cell>
          <cell r="G69" t="str">
            <v>JV</v>
          </cell>
          <cell r="H69" t="str">
            <v>Processing</v>
          </cell>
          <cell r="I69" t="str">
            <v>Gathering/Boosting</v>
          </cell>
          <cell r="K69" t="str">
            <v>No</v>
          </cell>
          <cell r="L69" t="str">
            <v>Compressor Station</v>
          </cell>
          <cell r="M69" t="str">
            <v>N</v>
          </cell>
          <cell r="N69" t="str">
            <v>N</v>
          </cell>
          <cell r="O69" t="str">
            <v>N</v>
          </cell>
          <cell r="P69">
            <v>4864329</v>
          </cell>
          <cell r="Q69">
            <v>1067.5999999999999</v>
          </cell>
          <cell r="R69">
            <v>0.55700000000000005</v>
          </cell>
          <cell r="S69">
            <v>95.119</v>
          </cell>
          <cell r="T69">
            <v>0.76249930979009206</v>
          </cell>
          <cell r="U69">
            <v>16.455206865123689</v>
          </cell>
          <cell r="Z69">
            <v>2</v>
          </cell>
          <cell r="AA69">
            <v>1</v>
          </cell>
          <cell r="AB69">
            <v>0</v>
          </cell>
          <cell r="AE69">
            <v>2</v>
          </cell>
          <cell r="AG69">
            <v>0</v>
          </cell>
          <cell r="AO69" t="str">
            <v>Y</v>
          </cell>
        </row>
        <row r="70">
          <cell r="B70" t="str">
            <v>Lick Creek</v>
          </cell>
          <cell r="C70" t="str">
            <v>VA</v>
          </cell>
          <cell r="D70" t="str">
            <v>Big Stone Gap</v>
          </cell>
          <cell r="E70" t="str">
            <v>Nora Gathering, LLC</v>
          </cell>
          <cell r="F70" t="str">
            <v>Midstream</v>
          </cell>
          <cell r="G70" t="str">
            <v>JV</v>
          </cell>
          <cell r="H70" t="str">
            <v>Processing</v>
          </cell>
          <cell r="I70" t="str">
            <v>Gathering/Boosting</v>
          </cell>
          <cell r="K70" t="str">
            <v>No</v>
          </cell>
          <cell r="L70" t="str">
            <v>Compressor Station</v>
          </cell>
          <cell r="M70" t="str">
            <v>N</v>
          </cell>
          <cell r="N70" t="str">
            <v>N</v>
          </cell>
          <cell r="O70" t="str">
            <v>N</v>
          </cell>
          <cell r="P70">
            <v>1490475</v>
          </cell>
          <cell r="Q70">
            <v>1067.5999999999999</v>
          </cell>
          <cell r="R70">
            <v>0.16800000000000001</v>
          </cell>
          <cell r="S70">
            <v>94.314999999999998</v>
          </cell>
          <cell r="Z70">
            <v>3</v>
          </cell>
          <cell r="AA70">
            <v>0</v>
          </cell>
          <cell r="AB70">
            <v>0</v>
          </cell>
          <cell r="AE70">
            <v>2</v>
          </cell>
          <cell r="AG70">
            <v>0</v>
          </cell>
          <cell r="AO70" t="str">
            <v>Y</v>
          </cell>
        </row>
        <row r="71">
          <cell r="B71" t="str">
            <v>Limestone</v>
          </cell>
          <cell r="C71" t="str">
            <v>PA</v>
          </cell>
          <cell r="D71" t="str">
            <v>Crooked Creek</v>
          </cell>
          <cell r="E71" t="str">
            <v>Equitable Gas Co.</v>
          </cell>
          <cell r="F71" t="str">
            <v>Midstream</v>
          </cell>
          <cell r="G71" t="str">
            <v>EQT</v>
          </cell>
          <cell r="H71" t="str">
            <v>Processing</v>
          </cell>
          <cell r="I71" t="str">
            <v>Gathering/Boosting</v>
          </cell>
          <cell r="K71" t="str">
            <v>No</v>
          </cell>
          <cell r="L71" t="str">
            <v>Compressor Station</v>
          </cell>
          <cell r="M71" t="str">
            <v>N</v>
          </cell>
          <cell r="N71" t="str">
            <v>N</v>
          </cell>
          <cell r="O71" t="str">
            <v>N</v>
          </cell>
          <cell r="P71">
            <v>0</v>
          </cell>
          <cell r="Q71">
            <v>1201.7</v>
          </cell>
          <cell r="R71">
            <v>8.4000000000000005E-2</v>
          </cell>
          <cell r="S71">
            <v>83.921000000000006</v>
          </cell>
          <cell r="T71">
            <v>0.85431161830150482</v>
          </cell>
          <cell r="U71">
            <v>17.583497588415668</v>
          </cell>
          <cell r="Z71">
            <v>2</v>
          </cell>
          <cell r="AA71">
            <v>1</v>
          </cell>
          <cell r="AB71">
            <v>1</v>
          </cell>
          <cell r="AE71">
            <v>2</v>
          </cell>
          <cell r="AG71">
            <v>0</v>
          </cell>
          <cell r="AN71">
            <v>34368</v>
          </cell>
          <cell r="AO71" t="str">
            <v>N</v>
          </cell>
        </row>
        <row r="72">
          <cell r="B72" t="str">
            <v>Lincoln Land</v>
          </cell>
          <cell r="C72" t="str">
            <v>WV</v>
          </cell>
          <cell r="D72" t="str">
            <v>Madison</v>
          </cell>
          <cell r="E72" t="str">
            <v>EQT Gathering, LLC</v>
          </cell>
          <cell r="F72" t="str">
            <v>Midstream</v>
          </cell>
          <cell r="G72" t="str">
            <v>EQT</v>
          </cell>
          <cell r="H72" t="str">
            <v>Processing</v>
          </cell>
          <cell r="I72" t="str">
            <v>Gathering/Boosting</v>
          </cell>
          <cell r="K72" t="str">
            <v>No</v>
          </cell>
          <cell r="L72" t="str">
            <v>Compressor Station</v>
          </cell>
          <cell r="M72" t="str">
            <v>N</v>
          </cell>
          <cell r="N72" t="str">
            <v>N</v>
          </cell>
          <cell r="O72" t="str">
            <v>N</v>
          </cell>
          <cell r="P72">
            <v>396936</v>
          </cell>
          <cell r="Q72">
            <v>1275</v>
          </cell>
          <cell r="R72">
            <v>9.2999999999999999E-2</v>
          </cell>
          <cell r="S72">
            <v>78.209999999999994</v>
          </cell>
          <cell r="T72">
            <v>0.86806024552326833</v>
          </cell>
          <cell r="U72">
            <v>18.171790947597682</v>
          </cell>
          <cell r="Z72">
            <v>2</v>
          </cell>
          <cell r="AA72">
            <v>1</v>
          </cell>
          <cell r="AB72">
            <v>0</v>
          </cell>
          <cell r="AE72">
            <v>2</v>
          </cell>
          <cell r="AG72">
            <v>0</v>
          </cell>
          <cell r="AO72" t="str">
            <v>Y</v>
          </cell>
        </row>
        <row r="73">
          <cell r="B73" t="str">
            <v>Linger</v>
          </cell>
          <cell r="C73" t="str">
            <v>WV</v>
          </cell>
          <cell r="D73" t="str">
            <v>Clarksburg</v>
          </cell>
          <cell r="E73" t="str">
            <v>EQT Gathering, LLC</v>
          </cell>
          <cell r="F73" t="str">
            <v>Midstream</v>
          </cell>
          <cell r="G73" t="str">
            <v>EQT</v>
          </cell>
          <cell r="H73" t="str">
            <v>Processing</v>
          </cell>
          <cell r="I73" t="str">
            <v>Gathering/Boosting</v>
          </cell>
          <cell r="K73" t="str">
            <v>No</v>
          </cell>
          <cell r="L73" t="str">
            <v>Compressor Station</v>
          </cell>
          <cell r="M73" t="str">
            <v>N</v>
          </cell>
          <cell r="N73" t="str">
            <v>N</v>
          </cell>
          <cell r="O73" t="str">
            <v>N</v>
          </cell>
          <cell r="P73">
            <v>135529</v>
          </cell>
          <cell r="Q73">
            <v>1185.9000000000001</v>
          </cell>
          <cell r="R73">
            <v>0.105</v>
          </cell>
          <cell r="S73">
            <v>83.911000000000001</v>
          </cell>
          <cell r="Z73">
            <v>1</v>
          </cell>
          <cell r="AA73">
            <v>0</v>
          </cell>
          <cell r="AB73">
            <v>0</v>
          </cell>
          <cell r="AC73">
            <v>0</v>
          </cell>
          <cell r="AE73">
            <v>2</v>
          </cell>
          <cell r="AG73">
            <v>0</v>
          </cell>
          <cell r="AN73">
            <v>112</v>
          </cell>
          <cell r="AO73" t="str">
            <v>Y</v>
          </cell>
        </row>
        <row r="74">
          <cell r="B74" t="str">
            <v>Logan Fork</v>
          </cell>
          <cell r="C74" t="str">
            <v>WV</v>
          </cell>
          <cell r="D74" t="str">
            <v>Madison</v>
          </cell>
          <cell r="E74" t="str">
            <v>EQT Gathering, LLC</v>
          </cell>
          <cell r="F74" t="str">
            <v>Midstream</v>
          </cell>
          <cell r="G74" t="str">
            <v>EQT</v>
          </cell>
          <cell r="H74" t="str">
            <v>Processing</v>
          </cell>
          <cell r="I74" t="str">
            <v>Gathering/Boosting</v>
          </cell>
          <cell r="K74" t="str">
            <v>No</v>
          </cell>
          <cell r="L74" t="str">
            <v>Compressor Station</v>
          </cell>
          <cell r="M74" t="str">
            <v>N</v>
          </cell>
          <cell r="N74" t="str">
            <v>N</v>
          </cell>
          <cell r="O74" t="str">
            <v>N</v>
          </cell>
          <cell r="Q74">
            <v>1041</v>
          </cell>
          <cell r="R74">
            <v>0.50900000000000001</v>
          </cell>
          <cell r="S74">
            <v>94.069000000000003</v>
          </cell>
          <cell r="Z74">
            <v>1</v>
          </cell>
          <cell r="AE74">
            <v>2</v>
          </cell>
          <cell r="AG74">
            <v>0</v>
          </cell>
          <cell r="AO74" t="str">
            <v>Y</v>
          </cell>
        </row>
        <row r="75">
          <cell r="B75" t="str">
            <v>Madison</v>
          </cell>
          <cell r="C75" t="str">
            <v>WV</v>
          </cell>
          <cell r="D75" t="str">
            <v>Madison</v>
          </cell>
          <cell r="E75" t="str">
            <v>EQT Gathering, LLC</v>
          </cell>
          <cell r="F75" t="str">
            <v>Midstream</v>
          </cell>
          <cell r="G75" t="str">
            <v>EQT</v>
          </cell>
          <cell r="H75" t="str">
            <v>Processing</v>
          </cell>
          <cell r="I75" t="str">
            <v>Gathering/Boosting</v>
          </cell>
          <cell r="K75" t="str">
            <v>No</v>
          </cell>
          <cell r="L75" t="str">
            <v>Compressor Station</v>
          </cell>
          <cell r="M75" t="str">
            <v>N</v>
          </cell>
          <cell r="N75" t="str">
            <v>N</v>
          </cell>
          <cell r="O75" t="str">
            <v>N</v>
          </cell>
          <cell r="P75">
            <v>662257</v>
          </cell>
          <cell r="Q75">
            <v>1041</v>
          </cell>
          <cell r="R75">
            <v>0.50900000000000001</v>
          </cell>
          <cell r="S75">
            <v>94.069000000000003</v>
          </cell>
          <cell r="Z75">
            <v>1</v>
          </cell>
          <cell r="AE75">
            <v>2</v>
          </cell>
          <cell r="AG75">
            <v>0</v>
          </cell>
          <cell r="AO75" t="str">
            <v>Y</v>
          </cell>
        </row>
        <row r="76">
          <cell r="B76" t="str">
            <v>Mason Coal &amp; Coke</v>
          </cell>
          <cell r="C76" t="str">
            <v>KY</v>
          </cell>
          <cell r="D76" t="str">
            <v>Pikeville</v>
          </cell>
          <cell r="E76" t="str">
            <v>EQT Gathering, LLC</v>
          </cell>
          <cell r="F76" t="str">
            <v>Midstream</v>
          </cell>
          <cell r="G76" t="str">
            <v>EQT</v>
          </cell>
          <cell r="H76" t="str">
            <v>Processing</v>
          </cell>
          <cell r="I76" t="str">
            <v>Gathering/Boosting</v>
          </cell>
          <cell r="K76" t="str">
            <v>No</v>
          </cell>
          <cell r="L76" t="str">
            <v>Compressor Station</v>
          </cell>
          <cell r="M76" t="str">
            <v>N</v>
          </cell>
          <cell r="N76" t="str">
            <v>N</v>
          </cell>
          <cell r="O76" t="str">
            <v>N</v>
          </cell>
          <cell r="P76">
            <v>55876</v>
          </cell>
          <cell r="Q76">
            <v>1258.3</v>
          </cell>
          <cell r="R76">
            <v>7.0000000000000007E-2</v>
          </cell>
          <cell r="S76">
            <v>74.501999999999995</v>
          </cell>
          <cell r="Z76">
            <v>1</v>
          </cell>
          <cell r="AA76">
            <v>0</v>
          </cell>
          <cell r="AB76">
            <v>0</v>
          </cell>
          <cell r="AE76">
            <v>2</v>
          </cell>
          <cell r="AG76">
            <v>0</v>
          </cell>
          <cell r="AO76" t="str">
            <v>Y</v>
          </cell>
        </row>
        <row r="77">
          <cell r="B77" t="str">
            <v>Mayking</v>
          </cell>
          <cell r="C77" t="str">
            <v>KY</v>
          </cell>
          <cell r="D77" t="str">
            <v>Pikeville</v>
          </cell>
          <cell r="E77" t="str">
            <v>EQT Gathering, LLC</v>
          </cell>
          <cell r="F77" t="str">
            <v>Midstream</v>
          </cell>
          <cell r="G77" t="str">
            <v>EQT</v>
          </cell>
          <cell r="H77" t="str">
            <v>Processing</v>
          </cell>
          <cell r="I77" t="str">
            <v>Gathering/Boosting</v>
          </cell>
          <cell r="K77" t="str">
            <v>No</v>
          </cell>
          <cell r="L77" t="str">
            <v>Compressor Station</v>
          </cell>
          <cell r="M77" t="str">
            <v>Y</v>
          </cell>
          <cell r="P77">
            <v>984780</v>
          </cell>
          <cell r="Q77">
            <v>1258.3</v>
          </cell>
          <cell r="R77">
            <v>7.0000000000000007E-2</v>
          </cell>
          <cell r="S77">
            <v>74.501999999999995</v>
          </cell>
          <cell r="Z77">
            <v>4</v>
          </cell>
          <cell r="AA77">
            <v>1</v>
          </cell>
          <cell r="AE77">
            <v>2</v>
          </cell>
          <cell r="AG77">
            <v>0</v>
          </cell>
          <cell r="AO77" t="str">
            <v>Y</v>
          </cell>
        </row>
        <row r="78">
          <cell r="B78" t="str">
            <v>Mayo Dingus</v>
          </cell>
          <cell r="C78" t="str">
            <v>KY</v>
          </cell>
          <cell r="D78" t="str">
            <v>Pikeville</v>
          </cell>
          <cell r="E78" t="str">
            <v>EQT Gathering, LLC</v>
          </cell>
          <cell r="F78" t="str">
            <v>Midstream</v>
          </cell>
          <cell r="G78" t="str">
            <v>EQT</v>
          </cell>
          <cell r="H78" t="str">
            <v>Processing</v>
          </cell>
          <cell r="I78" t="str">
            <v>Gathering/Boosting</v>
          </cell>
          <cell r="K78" t="str">
            <v>No</v>
          </cell>
          <cell r="L78" t="str">
            <v>Compressor Station</v>
          </cell>
          <cell r="M78" t="str">
            <v>N</v>
          </cell>
          <cell r="N78" t="str">
            <v>N</v>
          </cell>
          <cell r="O78" t="str">
            <v>N</v>
          </cell>
          <cell r="P78">
            <v>71667</v>
          </cell>
          <cell r="Q78">
            <v>1258.3</v>
          </cell>
          <cell r="R78">
            <v>7.0000000000000007E-2</v>
          </cell>
          <cell r="S78">
            <v>74.501999999999995</v>
          </cell>
          <cell r="Z78">
            <v>1</v>
          </cell>
          <cell r="AA78">
            <v>0</v>
          </cell>
          <cell r="AB78">
            <v>0</v>
          </cell>
          <cell r="AE78">
            <v>2</v>
          </cell>
          <cell r="AG78">
            <v>0</v>
          </cell>
          <cell r="AO78" t="str">
            <v>Y</v>
          </cell>
        </row>
        <row r="79">
          <cell r="B79" t="str">
            <v>Maytown</v>
          </cell>
          <cell r="C79" t="str">
            <v>KY</v>
          </cell>
          <cell r="D79" t="str">
            <v>Pikeville</v>
          </cell>
          <cell r="E79" t="str">
            <v>EQT Gathering, LLC</v>
          </cell>
          <cell r="F79" t="str">
            <v>Midstream</v>
          </cell>
          <cell r="G79" t="str">
            <v>EQT</v>
          </cell>
          <cell r="H79" t="str">
            <v>Processing</v>
          </cell>
          <cell r="I79" t="str">
            <v>Gathering/Boosting</v>
          </cell>
          <cell r="K79" t="str">
            <v>No</v>
          </cell>
          <cell r="L79" t="str">
            <v>Compressor Station</v>
          </cell>
          <cell r="M79" t="str">
            <v>N</v>
          </cell>
          <cell r="N79" t="str">
            <v>N</v>
          </cell>
          <cell r="O79" t="str">
            <v>N</v>
          </cell>
          <cell r="P79">
            <v>2646760</v>
          </cell>
          <cell r="Q79">
            <v>1359.7</v>
          </cell>
          <cell r="R79">
            <v>0.157</v>
          </cell>
          <cell r="S79">
            <v>70.784000000000006</v>
          </cell>
          <cell r="Z79">
            <v>2</v>
          </cell>
          <cell r="AA79">
            <v>1</v>
          </cell>
          <cell r="AE79">
            <v>2</v>
          </cell>
          <cell r="AG79">
            <v>0</v>
          </cell>
          <cell r="AO79" t="str">
            <v>Y</v>
          </cell>
        </row>
        <row r="80">
          <cell r="B80" t="str">
            <v>Meta</v>
          </cell>
          <cell r="C80" t="str">
            <v>KY</v>
          </cell>
          <cell r="D80" t="str">
            <v>Pikeville</v>
          </cell>
          <cell r="E80" t="str">
            <v>EQT Gathering, LLC</v>
          </cell>
          <cell r="F80" t="str">
            <v>Midstream</v>
          </cell>
          <cell r="G80" t="str">
            <v>EQT</v>
          </cell>
          <cell r="H80" t="str">
            <v>Processing</v>
          </cell>
          <cell r="I80" t="str">
            <v>Gathering/Boosting</v>
          </cell>
          <cell r="K80" t="str">
            <v>No</v>
          </cell>
          <cell r="L80" t="str">
            <v>Compressor Station</v>
          </cell>
          <cell r="M80" t="str">
            <v>N</v>
          </cell>
          <cell r="N80" t="str">
            <v>N</v>
          </cell>
          <cell r="O80" t="str">
            <v>N</v>
          </cell>
          <cell r="P80">
            <v>228125</v>
          </cell>
          <cell r="Q80">
            <v>1258.3</v>
          </cell>
          <cell r="R80">
            <v>7.0000000000000007E-2</v>
          </cell>
          <cell r="S80">
            <v>74.501999999999995</v>
          </cell>
          <cell r="Z80">
            <v>1</v>
          </cell>
          <cell r="AA80">
            <v>0</v>
          </cell>
          <cell r="AB80">
            <v>0</v>
          </cell>
          <cell r="AE80">
            <v>2</v>
          </cell>
          <cell r="AG80">
            <v>0</v>
          </cell>
          <cell r="AO80" t="str">
            <v>Y</v>
          </cell>
        </row>
        <row r="81">
          <cell r="B81" t="str">
            <v>Middle Fork</v>
          </cell>
          <cell r="C81" t="str">
            <v>VA</v>
          </cell>
          <cell r="D81" t="str">
            <v>Big Stone Gap</v>
          </cell>
          <cell r="E81" t="str">
            <v>Nora Gathering, LLC</v>
          </cell>
          <cell r="F81" t="str">
            <v>Midstream</v>
          </cell>
          <cell r="G81" t="str">
            <v>JV</v>
          </cell>
          <cell r="H81" t="str">
            <v>Processing</v>
          </cell>
          <cell r="I81" t="str">
            <v>Gathering/Boosting</v>
          </cell>
          <cell r="K81" t="str">
            <v>No</v>
          </cell>
          <cell r="L81" t="str">
            <v>Compressor Station</v>
          </cell>
          <cell r="M81" t="str">
            <v>N</v>
          </cell>
          <cell r="N81" t="str">
            <v>N</v>
          </cell>
          <cell r="O81" t="str">
            <v>N</v>
          </cell>
          <cell r="P81">
            <v>2539874</v>
          </cell>
          <cell r="Q81">
            <v>1067.5999999999999</v>
          </cell>
          <cell r="R81">
            <v>0.16800000000000001</v>
          </cell>
          <cell r="S81">
            <v>94.314999999999998</v>
          </cell>
          <cell r="Z81">
            <v>3</v>
          </cell>
          <cell r="AA81">
            <v>0</v>
          </cell>
          <cell r="AB81">
            <v>0</v>
          </cell>
          <cell r="AE81">
            <v>2</v>
          </cell>
          <cell r="AG81">
            <v>0</v>
          </cell>
          <cell r="AO81" t="str">
            <v>Y</v>
          </cell>
        </row>
        <row r="82">
          <cell r="B82" t="str">
            <v>Mt. Morris</v>
          </cell>
          <cell r="C82" t="str">
            <v>PA</v>
          </cell>
          <cell r="D82" t="str">
            <v>Waynesburg</v>
          </cell>
          <cell r="E82" t="str">
            <v>EQT Gathering, LLC</v>
          </cell>
          <cell r="F82" t="str">
            <v>Midstream</v>
          </cell>
          <cell r="G82" t="str">
            <v>EQT</v>
          </cell>
          <cell r="H82" t="str">
            <v>Processing</v>
          </cell>
          <cell r="I82" t="str">
            <v>Gathering/Boosting</v>
          </cell>
          <cell r="K82" t="str">
            <v>No</v>
          </cell>
          <cell r="L82" t="str">
            <v>Compressor Station</v>
          </cell>
          <cell r="M82" t="str">
            <v>N</v>
          </cell>
          <cell r="N82" t="str">
            <v>N</v>
          </cell>
          <cell r="O82" t="str">
            <v>N</v>
          </cell>
          <cell r="P82">
            <v>258952</v>
          </cell>
          <cell r="Q82">
            <v>1119.8499999999999</v>
          </cell>
          <cell r="R82">
            <v>9.3100000000000002E-2</v>
          </cell>
          <cell r="S82">
            <v>90.3827</v>
          </cell>
          <cell r="T82">
            <v>0.80913962135320816</v>
          </cell>
          <cell r="U82">
            <v>16.923322029912736</v>
          </cell>
          <cell r="Z82">
            <v>2</v>
          </cell>
          <cell r="AA82">
            <v>0</v>
          </cell>
          <cell r="AB82">
            <v>0</v>
          </cell>
          <cell r="AC82">
            <v>2</v>
          </cell>
          <cell r="AE82">
            <v>2</v>
          </cell>
          <cell r="AG82">
            <v>0</v>
          </cell>
          <cell r="AO82" t="str">
            <v>Y</v>
          </cell>
        </row>
        <row r="83">
          <cell r="B83" t="str">
            <v>Muncy</v>
          </cell>
          <cell r="C83" t="str">
            <v>WV</v>
          </cell>
          <cell r="D83" t="str">
            <v>Brenton</v>
          </cell>
          <cell r="E83" t="str">
            <v>EQT Gathering, LLC</v>
          </cell>
          <cell r="F83" t="str">
            <v>Midstream</v>
          </cell>
          <cell r="G83" t="str">
            <v>EQT</v>
          </cell>
          <cell r="H83" t="str">
            <v>Processing</v>
          </cell>
          <cell r="I83" t="str">
            <v>Gathering/Boosting</v>
          </cell>
          <cell r="K83" t="str">
            <v>No</v>
          </cell>
          <cell r="L83" t="str">
            <v>Compressor Station</v>
          </cell>
          <cell r="P83">
            <v>0</v>
          </cell>
          <cell r="Q83">
            <v>1062.3</v>
          </cell>
          <cell r="R83">
            <v>0.10199999999999999</v>
          </cell>
          <cell r="S83">
            <v>84.674000000000007</v>
          </cell>
          <cell r="T83">
            <v>0.72520909408975098</v>
          </cell>
          <cell r="U83">
            <v>17.294006427808572</v>
          </cell>
          <cell r="Z83">
            <v>5</v>
          </cell>
          <cell r="AA83">
            <v>1</v>
          </cell>
          <cell r="AB83">
            <v>0</v>
          </cell>
          <cell r="AE83">
            <v>2</v>
          </cell>
          <cell r="AG83">
            <v>0</v>
          </cell>
          <cell r="AO83" t="str">
            <v>N</v>
          </cell>
        </row>
        <row r="84">
          <cell r="B84" t="str">
            <v>Myra</v>
          </cell>
          <cell r="C84" t="str">
            <v>KY</v>
          </cell>
          <cell r="D84" t="str">
            <v>Pikeville</v>
          </cell>
          <cell r="E84" t="str">
            <v>EQT Gathering, LLC</v>
          </cell>
          <cell r="F84" t="str">
            <v>Midstream</v>
          </cell>
          <cell r="G84" t="str">
            <v>EQT</v>
          </cell>
          <cell r="H84" t="str">
            <v>Processing</v>
          </cell>
          <cell r="I84" t="str">
            <v>Gathering/Boosting</v>
          </cell>
          <cell r="K84" t="str">
            <v>No</v>
          </cell>
          <cell r="L84" t="str">
            <v>Compressor Station</v>
          </cell>
          <cell r="M84" t="str">
            <v>Y</v>
          </cell>
          <cell r="P84">
            <v>7696623</v>
          </cell>
          <cell r="Q84">
            <v>1200.3</v>
          </cell>
          <cell r="R84">
            <v>0.127</v>
          </cell>
          <cell r="S84">
            <v>84.465999999999994</v>
          </cell>
          <cell r="T84">
            <v>0.83515256891835932</v>
          </cell>
          <cell r="U84">
            <v>17.479378662830925</v>
          </cell>
          <cell r="Z84">
            <v>6</v>
          </cell>
          <cell r="AA84">
            <v>1</v>
          </cell>
          <cell r="AB84">
            <v>1</v>
          </cell>
          <cell r="AE84">
            <v>2</v>
          </cell>
          <cell r="AG84">
            <v>0</v>
          </cell>
          <cell r="AO84" t="str">
            <v>Y</v>
          </cell>
        </row>
        <row r="85">
          <cell r="B85" t="str">
            <v>Nancy</v>
          </cell>
          <cell r="C85" t="str">
            <v>VA</v>
          </cell>
          <cell r="D85" t="str">
            <v>Big Stone Gap</v>
          </cell>
          <cell r="E85" t="str">
            <v>Nora Gathering, LLC</v>
          </cell>
          <cell r="F85" t="str">
            <v>Midstream</v>
          </cell>
          <cell r="G85" t="str">
            <v>JV</v>
          </cell>
          <cell r="H85" t="str">
            <v>Processing</v>
          </cell>
          <cell r="I85" t="str">
            <v>Gathering/Boosting</v>
          </cell>
          <cell r="K85" t="str">
            <v>No</v>
          </cell>
          <cell r="L85" t="str">
            <v>Compressor Station</v>
          </cell>
          <cell r="M85" t="str">
            <v>N</v>
          </cell>
          <cell r="N85" t="str">
            <v>N</v>
          </cell>
          <cell r="O85" t="str">
            <v>N</v>
          </cell>
          <cell r="P85">
            <v>1791707</v>
          </cell>
          <cell r="Q85">
            <v>1067.5999999999999</v>
          </cell>
          <cell r="R85">
            <v>0.16800000000000001</v>
          </cell>
          <cell r="S85">
            <v>94.314999999999998</v>
          </cell>
          <cell r="Z85">
            <v>3</v>
          </cell>
          <cell r="AA85">
            <v>0</v>
          </cell>
          <cell r="AB85">
            <v>0</v>
          </cell>
          <cell r="AE85">
            <v>2</v>
          </cell>
          <cell r="AG85">
            <v>0</v>
          </cell>
          <cell r="AO85" t="str">
            <v>Y</v>
          </cell>
        </row>
        <row r="86">
          <cell r="B86" t="str">
            <v>New Fork</v>
          </cell>
          <cell r="C86" t="str">
            <v>VA</v>
          </cell>
          <cell r="D86" t="str">
            <v>Big Stone Gap</v>
          </cell>
          <cell r="E86" t="str">
            <v>EQT Gathering, LLC</v>
          </cell>
          <cell r="F86" t="str">
            <v>Midstream</v>
          </cell>
          <cell r="G86" t="str">
            <v>EQT</v>
          </cell>
          <cell r="H86" t="str">
            <v>Processing</v>
          </cell>
          <cell r="I86" t="str">
            <v>Gathering/Boosting</v>
          </cell>
          <cell r="K86" t="str">
            <v>No</v>
          </cell>
          <cell r="L86" t="str">
            <v>Compressor Station</v>
          </cell>
          <cell r="M86" t="str">
            <v>N</v>
          </cell>
          <cell r="N86" t="str">
            <v>N</v>
          </cell>
          <cell r="O86" t="str">
            <v>N</v>
          </cell>
          <cell r="Q86">
            <v>1078.0999999999999</v>
          </cell>
          <cell r="R86">
            <v>9.0999999999999998E-2</v>
          </cell>
          <cell r="S86">
            <v>93.753</v>
          </cell>
          <cell r="AE86">
            <v>2</v>
          </cell>
          <cell r="AG86">
            <v>0</v>
          </cell>
          <cell r="AO86" t="str">
            <v>N</v>
          </cell>
        </row>
        <row r="87">
          <cell r="B87" t="str">
            <v>New River</v>
          </cell>
          <cell r="C87" t="str">
            <v>WV</v>
          </cell>
          <cell r="D87" t="str">
            <v>Madison</v>
          </cell>
          <cell r="E87" t="str">
            <v>EQT Gathering, LLC</v>
          </cell>
          <cell r="F87" t="str">
            <v>Midstream</v>
          </cell>
          <cell r="G87" t="str">
            <v>EQT</v>
          </cell>
          <cell r="H87" t="str">
            <v>Processing</v>
          </cell>
          <cell r="I87" t="str">
            <v>Gathering/Boosting</v>
          </cell>
          <cell r="K87" t="str">
            <v>No</v>
          </cell>
          <cell r="L87" t="str">
            <v>Compressor Station</v>
          </cell>
          <cell r="M87" t="str">
            <v>N</v>
          </cell>
          <cell r="N87" t="str">
            <v>N</v>
          </cell>
          <cell r="O87" t="str">
            <v>N</v>
          </cell>
          <cell r="Q87">
            <v>1041</v>
          </cell>
          <cell r="R87">
            <v>0.50900000000000001</v>
          </cell>
          <cell r="S87">
            <v>94.069000000000003</v>
          </cell>
          <cell r="Z87">
            <v>1</v>
          </cell>
          <cell r="AA87">
            <v>1</v>
          </cell>
          <cell r="AE87">
            <v>2</v>
          </cell>
          <cell r="AG87">
            <v>0</v>
          </cell>
          <cell r="AO87" t="str">
            <v>Y</v>
          </cell>
        </row>
        <row r="88">
          <cell r="B88" t="str">
            <v>North Big Ridge</v>
          </cell>
          <cell r="C88" t="str">
            <v>VA</v>
          </cell>
          <cell r="D88" t="str">
            <v>Big Stone Gap</v>
          </cell>
          <cell r="E88" t="str">
            <v>Nora Gathering, LLC</v>
          </cell>
          <cell r="F88" t="str">
            <v>Midstream</v>
          </cell>
          <cell r="G88" t="str">
            <v>EQT</v>
          </cell>
          <cell r="H88" t="str">
            <v>Processing</v>
          </cell>
          <cell r="I88" t="str">
            <v>Gathering/Boosting</v>
          </cell>
          <cell r="K88" t="str">
            <v>No</v>
          </cell>
          <cell r="L88" t="str">
            <v>Compressor Station</v>
          </cell>
          <cell r="M88" t="str">
            <v>N</v>
          </cell>
          <cell r="N88" t="str">
            <v>N</v>
          </cell>
          <cell r="O88" t="str">
            <v>N</v>
          </cell>
          <cell r="P88">
            <v>3320344</v>
          </cell>
          <cell r="Q88">
            <v>1067.5999999999999</v>
          </cell>
          <cell r="R88">
            <v>0.16800000000000001</v>
          </cell>
          <cell r="S88">
            <v>94.314999999999998</v>
          </cell>
          <cell r="Z88">
            <v>3</v>
          </cell>
          <cell r="AA88">
            <v>0</v>
          </cell>
          <cell r="AB88">
            <v>0</v>
          </cell>
          <cell r="AE88">
            <v>2</v>
          </cell>
          <cell r="AG88">
            <v>0</v>
          </cell>
          <cell r="AO88" t="str">
            <v>Y</v>
          </cell>
        </row>
        <row r="89">
          <cell r="B89" t="str">
            <v>Oliver</v>
          </cell>
          <cell r="C89" t="str">
            <v>KY</v>
          </cell>
          <cell r="D89" t="str">
            <v>Pikeville</v>
          </cell>
          <cell r="E89" t="str">
            <v>EQT Gathering, LLC</v>
          </cell>
          <cell r="F89" t="str">
            <v>Midstream</v>
          </cell>
          <cell r="G89" t="str">
            <v>EQT</v>
          </cell>
          <cell r="H89" t="str">
            <v>Processing</v>
          </cell>
          <cell r="I89" t="str">
            <v>Gathering/Boosting</v>
          </cell>
          <cell r="K89" t="str">
            <v>No</v>
          </cell>
          <cell r="L89" t="str">
            <v>Compressor Station</v>
          </cell>
          <cell r="M89" t="str">
            <v>N</v>
          </cell>
          <cell r="N89" t="str">
            <v>N</v>
          </cell>
          <cell r="O89" t="str">
            <v>N</v>
          </cell>
          <cell r="P89">
            <v>0</v>
          </cell>
          <cell r="Q89">
            <v>1258.3</v>
          </cell>
          <cell r="R89">
            <v>7.0000000000000007E-2</v>
          </cell>
          <cell r="S89">
            <v>74.501999999999995</v>
          </cell>
          <cell r="Z89">
            <v>3</v>
          </cell>
          <cell r="AA89">
            <v>1</v>
          </cell>
          <cell r="AE89">
            <v>2</v>
          </cell>
          <cell r="AG89">
            <v>0</v>
          </cell>
          <cell r="AO89" t="str">
            <v>N</v>
          </cell>
        </row>
        <row r="90">
          <cell r="B90" t="str">
            <v>Orlandi</v>
          </cell>
          <cell r="C90" t="str">
            <v>WV</v>
          </cell>
          <cell r="D90" t="str">
            <v>Madison</v>
          </cell>
          <cell r="E90" t="str">
            <v>EQT Gathering, LLC</v>
          </cell>
          <cell r="F90" t="str">
            <v>Midstream</v>
          </cell>
          <cell r="G90" t="str">
            <v>EQT</v>
          </cell>
          <cell r="H90" t="str">
            <v>Processing</v>
          </cell>
          <cell r="I90" t="str">
            <v>Gathering/Boosting</v>
          </cell>
          <cell r="K90" t="str">
            <v>No</v>
          </cell>
          <cell r="L90" t="str">
            <v>Compressor Station</v>
          </cell>
          <cell r="M90" t="str">
            <v>N</v>
          </cell>
          <cell r="N90" t="str">
            <v>N</v>
          </cell>
          <cell r="O90" t="str">
            <v>N</v>
          </cell>
          <cell r="P90">
            <v>85127</v>
          </cell>
          <cell r="Q90">
            <v>1041</v>
          </cell>
          <cell r="R90">
            <v>0.50900000000000001</v>
          </cell>
          <cell r="S90">
            <v>94.069000000000003</v>
          </cell>
          <cell r="Z90">
            <v>1</v>
          </cell>
          <cell r="AE90">
            <v>2</v>
          </cell>
          <cell r="AG90">
            <v>0</v>
          </cell>
          <cell r="AO90" t="str">
            <v>Y</v>
          </cell>
        </row>
        <row r="91">
          <cell r="B91" t="str">
            <v>Payne Gallatin</v>
          </cell>
          <cell r="C91" t="str">
            <v>WV</v>
          </cell>
          <cell r="D91" t="str">
            <v>Madison</v>
          </cell>
          <cell r="E91" t="str">
            <v>EQT Gathering, LLC</v>
          </cell>
          <cell r="F91" t="str">
            <v>Midstream</v>
          </cell>
          <cell r="G91" t="str">
            <v>EQT</v>
          </cell>
          <cell r="H91" t="str">
            <v>Processing</v>
          </cell>
          <cell r="I91" t="str">
            <v>Gathering/Boosting</v>
          </cell>
          <cell r="K91" t="str">
            <v>No</v>
          </cell>
          <cell r="L91" t="str">
            <v>Compressor Station</v>
          </cell>
          <cell r="M91" t="str">
            <v>N</v>
          </cell>
          <cell r="N91" t="str">
            <v>N</v>
          </cell>
          <cell r="O91" t="str">
            <v>N</v>
          </cell>
          <cell r="Q91">
            <v>1041</v>
          </cell>
          <cell r="R91">
            <v>0.50900000000000001</v>
          </cell>
          <cell r="S91">
            <v>94.069000000000003</v>
          </cell>
          <cell r="Z91">
            <v>1</v>
          </cell>
          <cell r="AE91">
            <v>2</v>
          </cell>
          <cell r="AG91">
            <v>0</v>
          </cell>
          <cell r="AO91" t="str">
            <v>Y</v>
          </cell>
        </row>
        <row r="92">
          <cell r="B92" t="str">
            <v>Penn View</v>
          </cell>
          <cell r="C92" t="str">
            <v>PA</v>
          </cell>
          <cell r="D92" t="str">
            <v>Waynesburg</v>
          </cell>
          <cell r="E92" t="str">
            <v>Equitrans, LP</v>
          </cell>
          <cell r="F92" t="str">
            <v>Midstream</v>
          </cell>
          <cell r="G92" t="str">
            <v>EQT</v>
          </cell>
          <cell r="H92" t="str">
            <v>Processing</v>
          </cell>
          <cell r="I92" t="str">
            <v>Gathering/Boosting</v>
          </cell>
          <cell r="K92" t="str">
            <v>No</v>
          </cell>
          <cell r="L92" t="str">
            <v>Compressor Station</v>
          </cell>
          <cell r="M92" t="str">
            <v>N</v>
          </cell>
          <cell r="N92" t="str">
            <v>N</v>
          </cell>
          <cell r="O92" t="str">
            <v>N</v>
          </cell>
          <cell r="P92">
            <v>0</v>
          </cell>
          <cell r="Q92">
            <v>1137</v>
          </cell>
          <cell r="R92">
            <v>0.16400000000000001</v>
          </cell>
          <cell r="S92">
            <v>88.876999999999995</v>
          </cell>
          <cell r="Z92">
            <v>2</v>
          </cell>
          <cell r="AA92">
            <v>0</v>
          </cell>
          <cell r="AB92">
            <v>0</v>
          </cell>
          <cell r="AE92">
            <v>2</v>
          </cell>
          <cell r="AG92">
            <v>0</v>
          </cell>
          <cell r="AN92">
            <v>0</v>
          </cell>
          <cell r="AO92" t="str">
            <v>N</v>
          </cell>
        </row>
        <row r="93">
          <cell r="B93" t="str">
            <v>Perry</v>
          </cell>
          <cell r="C93" t="str">
            <v>KY</v>
          </cell>
          <cell r="D93" t="str">
            <v>Pikeville</v>
          </cell>
          <cell r="E93" t="str">
            <v>EQT Gathering, LLC</v>
          </cell>
          <cell r="F93" t="str">
            <v>Midstream</v>
          </cell>
          <cell r="G93" t="str">
            <v>EQT</v>
          </cell>
          <cell r="H93" t="str">
            <v>Processing</v>
          </cell>
          <cell r="I93" t="str">
            <v>Gathering/Boosting</v>
          </cell>
          <cell r="K93" t="str">
            <v>No</v>
          </cell>
          <cell r="L93" t="str">
            <v>Compressor Station</v>
          </cell>
          <cell r="M93" t="str">
            <v>Y</v>
          </cell>
          <cell r="O93" t="str">
            <v>Yes</v>
          </cell>
          <cell r="P93">
            <v>3969434</v>
          </cell>
          <cell r="Q93">
            <v>1302.8</v>
          </cell>
          <cell r="R93">
            <v>8.6999999999999994E-2</v>
          </cell>
          <cell r="S93">
            <v>73.911000000000001</v>
          </cell>
          <cell r="T93">
            <v>0.87064631540458393</v>
          </cell>
          <cell r="U93">
            <v>18.604529723867152</v>
          </cell>
          <cell r="Z93">
            <v>3</v>
          </cell>
          <cell r="AA93">
            <v>1</v>
          </cell>
          <cell r="AB93">
            <v>0</v>
          </cell>
          <cell r="AE93">
            <v>2</v>
          </cell>
          <cell r="AG93">
            <v>0</v>
          </cell>
          <cell r="AO93" t="str">
            <v>Y</v>
          </cell>
        </row>
        <row r="94">
          <cell r="B94" t="str">
            <v>Pierce</v>
          </cell>
          <cell r="C94" t="str">
            <v>WV</v>
          </cell>
          <cell r="D94" t="str">
            <v>Clarksburg</v>
          </cell>
          <cell r="E94" t="str">
            <v>EQT Gathering, LLC</v>
          </cell>
          <cell r="F94" t="str">
            <v>Midstream</v>
          </cell>
          <cell r="G94" t="str">
            <v>EQT</v>
          </cell>
          <cell r="H94" t="str">
            <v>Processing</v>
          </cell>
          <cell r="I94" t="str">
            <v>Gathering/Boosting</v>
          </cell>
          <cell r="K94" t="str">
            <v>No</v>
          </cell>
          <cell r="L94" t="str">
            <v>Compressor Station</v>
          </cell>
          <cell r="M94" t="str">
            <v>N</v>
          </cell>
          <cell r="N94" t="str">
            <v>N</v>
          </cell>
          <cell r="O94" t="str">
            <v>N</v>
          </cell>
          <cell r="P94">
            <v>878780</v>
          </cell>
          <cell r="Q94">
            <v>1185.9000000000001</v>
          </cell>
          <cell r="R94">
            <v>0.105</v>
          </cell>
          <cell r="S94">
            <v>83.911000000000001</v>
          </cell>
          <cell r="Z94">
            <v>1</v>
          </cell>
          <cell r="AA94">
            <v>0</v>
          </cell>
          <cell r="AB94">
            <v>0</v>
          </cell>
          <cell r="AC94">
            <v>2</v>
          </cell>
          <cell r="AE94">
            <v>2</v>
          </cell>
          <cell r="AG94">
            <v>0</v>
          </cell>
          <cell r="AN94">
            <v>6333</v>
          </cell>
          <cell r="AO94" t="str">
            <v>Y</v>
          </cell>
        </row>
        <row r="95">
          <cell r="B95" t="str">
            <v>Pikeville West</v>
          </cell>
          <cell r="C95" t="str">
            <v>KY</v>
          </cell>
          <cell r="D95" t="str">
            <v>Pikeville</v>
          </cell>
          <cell r="E95" t="str">
            <v>EQT Gathering, LLC</v>
          </cell>
          <cell r="F95" t="str">
            <v>Midstream</v>
          </cell>
          <cell r="G95" t="str">
            <v>EQT</v>
          </cell>
          <cell r="H95" t="str">
            <v>Processing</v>
          </cell>
          <cell r="I95" t="str">
            <v>Gathering/Boosting</v>
          </cell>
          <cell r="K95" t="str">
            <v>No</v>
          </cell>
          <cell r="L95" t="str">
            <v>Compressor Station</v>
          </cell>
          <cell r="M95" t="str">
            <v>N</v>
          </cell>
          <cell r="N95" t="str">
            <v>N</v>
          </cell>
          <cell r="O95" t="str">
            <v>N</v>
          </cell>
          <cell r="P95">
            <v>1765309</v>
          </cell>
          <cell r="Q95">
            <v>1320.7</v>
          </cell>
          <cell r="R95">
            <v>9.6000000000000002E-2</v>
          </cell>
          <cell r="S95">
            <v>75.073999999999998</v>
          </cell>
          <cell r="Z95">
            <v>3</v>
          </cell>
          <cell r="AA95">
            <v>1</v>
          </cell>
          <cell r="AB95">
            <v>0</v>
          </cell>
          <cell r="AE95">
            <v>2</v>
          </cell>
          <cell r="AG95">
            <v>0</v>
          </cell>
          <cell r="AO95" t="str">
            <v>Y</v>
          </cell>
        </row>
        <row r="96">
          <cell r="B96" t="str">
            <v>Pluto</v>
          </cell>
          <cell r="C96" t="str">
            <v>WV</v>
          </cell>
          <cell r="D96" t="str">
            <v>Clarksburg</v>
          </cell>
          <cell r="E96" t="str">
            <v>EQT Gathering, LLC</v>
          </cell>
          <cell r="F96" t="str">
            <v>Midstream</v>
          </cell>
          <cell r="G96" t="str">
            <v>EQT</v>
          </cell>
          <cell r="H96" t="str">
            <v>Processing</v>
          </cell>
          <cell r="I96" t="str">
            <v>Gathering/Boosting</v>
          </cell>
          <cell r="K96" t="str">
            <v>No</v>
          </cell>
          <cell r="L96" t="str">
            <v>Compressor Station</v>
          </cell>
          <cell r="Z96">
            <v>1</v>
          </cell>
          <cell r="AA96">
            <v>1</v>
          </cell>
          <cell r="AB96">
            <v>0</v>
          </cell>
        </row>
        <row r="97">
          <cell r="B97" t="str">
            <v>Poca Land</v>
          </cell>
          <cell r="C97" t="str">
            <v>WV</v>
          </cell>
          <cell r="D97" t="str">
            <v>Madison</v>
          </cell>
          <cell r="E97" t="str">
            <v>EQT Gathering, LLC</v>
          </cell>
          <cell r="F97" t="str">
            <v>Midstream</v>
          </cell>
          <cell r="G97" t="str">
            <v>EQT</v>
          </cell>
          <cell r="H97" t="str">
            <v>Processing</v>
          </cell>
          <cell r="I97" t="str">
            <v>Gathering/Boosting</v>
          </cell>
          <cell r="K97" t="str">
            <v>No</v>
          </cell>
          <cell r="L97" t="str">
            <v>Compressor Station</v>
          </cell>
          <cell r="M97" t="str">
            <v>N</v>
          </cell>
          <cell r="N97" t="str">
            <v>N</v>
          </cell>
          <cell r="O97" t="str">
            <v>N</v>
          </cell>
          <cell r="P97">
            <v>265848</v>
          </cell>
          <cell r="Q97">
            <v>1041</v>
          </cell>
          <cell r="R97">
            <v>0.50900000000000001</v>
          </cell>
          <cell r="S97">
            <v>94.069000000000003</v>
          </cell>
          <cell r="Z97">
            <v>1</v>
          </cell>
          <cell r="AE97">
            <v>2</v>
          </cell>
          <cell r="AG97">
            <v>0</v>
          </cell>
          <cell r="AO97" t="str">
            <v>Y</v>
          </cell>
        </row>
        <row r="98">
          <cell r="B98" t="str">
            <v>Pond Fork</v>
          </cell>
          <cell r="C98" t="str">
            <v>WV</v>
          </cell>
          <cell r="D98" t="str">
            <v>Brenton</v>
          </cell>
          <cell r="E98" t="str">
            <v>EQT Gathering, LLC</v>
          </cell>
          <cell r="F98" t="str">
            <v>Midstream</v>
          </cell>
          <cell r="G98" t="str">
            <v>EQT</v>
          </cell>
          <cell r="H98" t="str">
            <v>Processing</v>
          </cell>
          <cell r="I98" t="str">
            <v>Gathering/Boosting</v>
          </cell>
          <cell r="K98" t="str">
            <v>No</v>
          </cell>
          <cell r="L98" t="str">
            <v>Compressor Station</v>
          </cell>
          <cell r="M98" t="str">
            <v>N</v>
          </cell>
          <cell r="N98" t="str">
            <v>N</v>
          </cell>
          <cell r="O98" t="str">
            <v>N</v>
          </cell>
          <cell r="P98">
            <v>424192</v>
          </cell>
          <cell r="Q98">
            <v>1062.3</v>
          </cell>
          <cell r="R98">
            <v>0.105</v>
          </cell>
          <cell r="S98">
            <v>92.8</v>
          </cell>
          <cell r="T98">
            <v>0.78617163983048632</v>
          </cell>
          <cell r="U98">
            <v>16.6580458476868</v>
          </cell>
          <cell r="Z98">
            <v>1</v>
          </cell>
          <cell r="AA98">
            <v>1</v>
          </cell>
          <cell r="AB98">
            <v>0</v>
          </cell>
          <cell r="AE98">
            <v>2</v>
          </cell>
          <cell r="AG98">
            <v>0</v>
          </cell>
          <cell r="AO98" t="str">
            <v>Y</v>
          </cell>
        </row>
        <row r="99">
          <cell r="B99" t="str">
            <v>Raleigh</v>
          </cell>
          <cell r="C99" t="str">
            <v>WV</v>
          </cell>
          <cell r="D99" t="str">
            <v>Madison</v>
          </cell>
          <cell r="E99" t="str">
            <v>EQT Gathering, LLC</v>
          </cell>
          <cell r="F99" t="str">
            <v>Midstream</v>
          </cell>
          <cell r="G99" t="str">
            <v>EQT</v>
          </cell>
          <cell r="H99" t="str">
            <v>Processing</v>
          </cell>
          <cell r="I99" t="str">
            <v>Gathering/Boosting</v>
          </cell>
          <cell r="K99" t="str">
            <v>No</v>
          </cell>
          <cell r="L99" t="str">
            <v>Compressor Station</v>
          </cell>
          <cell r="M99" t="str">
            <v>N</v>
          </cell>
          <cell r="N99" t="str">
            <v>N</v>
          </cell>
          <cell r="O99" t="str">
            <v>N</v>
          </cell>
          <cell r="P99">
            <v>158336</v>
          </cell>
          <cell r="Q99">
            <v>1060.9000000000001</v>
          </cell>
          <cell r="R99">
            <v>0.1</v>
          </cell>
          <cell r="S99">
            <v>96.504000000000005</v>
          </cell>
          <cell r="T99">
            <v>0.76222190427090653</v>
          </cell>
          <cell r="U99">
            <v>16.326630765382944</v>
          </cell>
          <cell r="Z99">
            <v>2</v>
          </cell>
          <cell r="AA99">
            <v>1</v>
          </cell>
          <cell r="AE99">
            <v>2</v>
          </cell>
          <cell r="AG99">
            <v>0</v>
          </cell>
          <cell r="AO99" t="str">
            <v>Y</v>
          </cell>
        </row>
        <row r="100">
          <cell r="B100" t="str">
            <v>Ramsey Ridge</v>
          </cell>
          <cell r="C100" t="str">
            <v>VA</v>
          </cell>
          <cell r="D100" t="str">
            <v>Big Stone Gap</v>
          </cell>
          <cell r="E100" t="str">
            <v>Nora Gathering, LLC</v>
          </cell>
          <cell r="F100" t="str">
            <v>Midstream</v>
          </cell>
          <cell r="G100" t="str">
            <v>EQT</v>
          </cell>
          <cell r="H100" t="str">
            <v>Processing</v>
          </cell>
          <cell r="I100" t="str">
            <v>Gathering/Boosting</v>
          </cell>
          <cell r="K100" t="str">
            <v>No</v>
          </cell>
          <cell r="L100" t="str">
            <v>Compressor Station</v>
          </cell>
          <cell r="M100" t="str">
            <v>N</v>
          </cell>
          <cell r="N100" t="str">
            <v>N</v>
          </cell>
          <cell r="O100" t="str">
            <v>N</v>
          </cell>
          <cell r="P100">
            <v>2335609</v>
          </cell>
          <cell r="Q100">
            <v>1067.5999999999999</v>
          </cell>
          <cell r="R100">
            <v>0.16800000000000001</v>
          </cell>
          <cell r="S100">
            <v>94.314999999999998</v>
          </cell>
          <cell r="Z100">
            <v>5</v>
          </cell>
          <cell r="AA100">
            <v>0</v>
          </cell>
          <cell r="AB100">
            <v>0</v>
          </cell>
          <cell r="AE100">
            <v>2</v>
          </cell>
          <cell r="AG100">
            <v>0</v>
          </cell>
          <cell r="AO100" t="str">
            <v>Y</v>
          </cell>
        </row>
        <row r="101">
          <cell r="B101" t="str">
            <v>Red Jacket</v>
          </cell>
          <cell r="C101" t="str">
            <v>WV</v>
          </cell>
          <cell r="D101" t="str">
            <v>Brenton</v>
          </cell>
          <cell r="E101" t="str">
            <v>EQT Gathering, LLC</v>
          </cell>
          <cell r="F101" t="str">
            <v>Midstream</v>
          </cell>
          <cell r="G101" t="str">
            <v>EQT</v>
          </cell>
          <cell r="H101" t="str">
            <v>Processing</v>
          </cell>
          <cell r="I101" t="str">
            <v>Gathering/Boosting</v>
          </cell>
          <cell r="K101" t="str">
            <v>No</v>
          </cell>
          <cell r="L101" t="str">
            <v>Compressor Station</v>
          </cell>
          <cell r="P101">
            <v>716127</v>
          </cell>
          <cell r="Q101">
            <v>1062.3</v>
          </cell>
          <cell r="R101">
            <v>0.107</v>
          </cell>
          <cell r="S101">
            <v>95.852000000000004</v>
          </cell>
          <cell r="Z101">
            <v>1</v>
          </cell>
          <cell r="AA101">
            <v>0</v>
          </cell>
          <cell r="AB101">
            <v>0</v>
          </cell>
          <cell r="AE101">
            <v>2</v>
          </cell>
          <cell r="AG101">
            <v>0</v>
          </cell>
          <cell r="AO101" t="str">
            <v>Y</v>
          </cell>
        </row>
        <row r="102">
          <cell r="B102" t="str">
            <v>Right Beaver</v>
          </cell>
          <cell r="C102" t="str">
            <v>KY</v>
          </cell>
          <cell r="D102" t="str">
            <v>Pikeville</v>
          </cell>
          <cell r="E102" t="str">
            <v>EQT Gathering, LLC</v>
          </cell>
          <cell r="F102" t="str">
            <v>Midstream</v>
          </cell>
          <cell r="G102" t="str">
            <v>EQT</v>
          </cell>
          <cell r="H102" t="str">
            <v>Processing</v>
          </cell>
          <cell r="I102" t="str">
            <v>Gathering/Boosting</v>
          </cell>
          <cell r="K102" t="str">
            <v>No</v>
          </cell>
          <cell r="L102" t="str">
            <v>Compressor Station</v>
          </cell>
          <cell r="M102" t="str">
            <v>Y</v>
          </cell>
          <cell r="P102">
            <v>6551248</v>
          </cell>
          <cell r="Q102">
            <v>1340.5</v>
          </cell>
          <cell r="R102">
            <v>8.5999999999999993E-2</v>
          </cell>
          <cell r="S102">
            <v>72.180000000000007</v>
          </cell>
          <cell r="Z102">
            <v>2</v>
          </cell>
          <cell r="AA102">
            <v>1</v>
          </cell>
          <cell r="AB102">
            <v>1</v>
          </cell>
          <cell r="AE102">
            <v>2</v>
          </cell>
          <cell r="AG102">
            <v>0</v>
          </cell>
          <cell r="AO102" t="str">
            <v>Y</v>
          </cell>
        </row>
        <row r="103">
          <cell r="B103" t="str">
            <v>Robinson Creek</v>
          </cell>
          <cell r="C103" t="str">
            <v>KY</v>
          </cell>
          <cell r="D103" t="str">
            <v>Pikeville</v>
          </cell>
          <cell r="E103" t="str">
            <v>EQT Gathering, LLC</v>
          </cell>
          <cell r="F103" t="str">
            <v>Midstream</v>
          </cell>
          <cell r="G103" t="str">
            <v>EQT</v>
          </cell>
          <cell r="H103" t="str">
            <v>Processing</v>
          </cell>
          <cell r="I103" t="str">
            <v>Gathering/Boosting</v>
          </cell>
          <cell r="K103" t="str">
            <v>No</v>
          </cell>
          <cell r="L103" t="str">
            <v>Compressor Station</v>
          </cell>
          <cell r="M103" t="str">
            <v>N</v>
          </cell>
          <cell r="N103" t="str">
            <v>N</v>
          </cell>
          <cell r="O103" t="str">
            <v>N</v>
          </cell>
          <cell r="P103">
            <v>380283</v>
          </cell>
          <cell r="Q103">
            <v>1416</v>
          </cell>
          <cell r="R103">
            <v>0.16700000000000001</v>
          </cell>
          <cell r="S103">
            <v>72.870999999999995</v>
          </cell>
          <cell r="Z103">
            <v>1</v>
          </cell>
          <cell r="AA103">
            <v>1</v>
          </cell>
          <cell r="AB103">
            <v>0</v>
          </cell>
          <cell r="AE103">
            <v>2</v>
          </cell>
          <cell r="AG103">
            <v>0</v>
          </cell>
          <cell r="AO103" t="str">
            <v>Y</v>
          </cell>
        </row>
        <row r="104">
          <cell r="B104" t="str">
            <v>Rockhouse</v>
          </cell>
          <cell r="C104" t="str">
            <v>KY</v>
          </cell>
          <cell r="D104" t="str">
            <v>Pikeville</v>
          </cell>
          <cell r="E104" t="str">
            <v>EQT Gathering, LLC</v>
          </cell>
          <cell r="F104" t="str">
            <v>Midstream</v>
          </cell>
          <cell r="G104" t="str">
            <v>EQT</v>
          </cell>
          <cell r="H104" t="str">
            <v>Processing</v>
          </cell>
          <cell r="I104" t="str">
            <v>Gathering/Boosting</v>
          </cell>
          <cell r="K104" t="str">
            <v>No</v>
          </cell>
          <cell r="L104" t="str">
            <v>Compressor Station</v>
          </cell>
          <cell r="M104" t="str">
            <v>N</v>
          </cell>
          <cell r="N104" t="str">
            <v>N</v>
          </cell>
          <cell r="O104" t="str">
            <v>N</v>
          </cell>
          <cell r="P104">
            <v>5108690</v>
          </cell>
          <cell r="Q104">
            <v>1192</v>
          </cell>
          <cell r="R104">
            <v>9.0999999999999998E-2</v>
          </cell>
          <cell r="S104">
            <v>84.754999999999995</v>
          </cell>
          <cell r="Z104">
            <v>3</v>
          </cell>
          <cell r="AA104">
            <v>1</v>
          </cell>
          <cell r="AB104">
            <v>0</v>
          </cell>
          <cell r="AE104">
            <v>2</v>
          </cell>
          <cell r="AG104">
            <v>0</v>
          </cell>
          <cell r="AO104" t="str">
            <v>Y</v>
          </cell>
        </row>
        <row r="105">
          <cell r="B105" t="str">
            <v>Rockhouse</v>
          </cell>
          <cell r="C105" t="str">
            <v>WV</v>
          </cell>
          <cell r="D105" t="str">
            <v>Clarksburg</v>
          </cell>
          <cell r="E105" t="str">
            <v>EQT Gathering, LLC</v>
          </cell>
          <cell r="F105" t="str">
            <v>Midstream</v>
          </cell>
          <cell r="G105" t="str">
            <v>EQT</v>
          </cell>
          <cell r="H105" t="str">
            <v>Processing</v>
          </cell>
          <cell r="I105" t="str">
            <v>Gathering/Boosting</v>
          </cell>
          <cell r="K105" t="str">
            <v>No</v>
          </cell>
          <cell r="L105" t="str">
            <v>Compressor Station</v>
          </cell>
          <cell r="M105" t="str">
            <v>N</v>
          </cell>
          <cell r="N105" t="str">
            <v>N</v>
          </cell>
          <cell r="O105" t="str">
            <v>N</v>
          </cell>
          <cell r="P105">
            <v>424177</v>
          </cell>
          <cell r="Q105">
            <v>1185.9000000000001</v>
          </cell>
          <cell r="R105">
            <v>0.105</v>
          </cell>
          <cell r="S105">
            <v>83.911000000000001</v>
          </cell>
          <cell r="Z105">
            <v>2</v>
          </cell>
          <cell r="AA105">
            <v>0</v>
          </cell>
          <cell r="AB105">
            <v>0</v>
          </cell>
          <cell r="AC105">
            <v>0</v>
          </cell>
          <cell r="AE105">
            <v>2</v>
          </cell>
          <cell r="AG105">
            <v>0</v>
          </cell>
          <cell r="AN105">
            <v>23067</v>
          </cell>
          <cell r="AO105" t="str">
            <v>Y</v>
          </cell>
        </row>
        <row r="106">
          <cell r="B106" t="str">
            <v>Sandlick</v>
          </cell>
          <cell r="C106" t="str">
            <v>WV</v>
          </cell>
          <cell r="D106" t="str">
            <v>Brenton</v>
          </cell>
          <cell r="E106" t="str">
            <v>EQT Gathering, LLC</v>
          </cell>
          <cell r="F106" t="str">
            <v>Midstream</v>
          </cell>
          <cell r="G106" t="str">
            <v>EQT</v>
          </cell>
          <cell r="H106" t="str">
            <v>Processing</v>
          </cell>
          <cell r="I106" t="str">
            <v>Gathering/Boosting</v>
          </cell>
          <cell r="K106" t="str">
            <v>No</v>
          </cell>
          <cell r="L106" t="str">
            <v>Compressor Station</v>
          </cell>
          <cell r="P106">
            <v>3956054</v>
          </cell>
          <cell r="Q106">
            <v>1062.3</v>
          </cell>
          <cell r="R106">
            <v>4.7E-2</v>
          </cell>
          <cell r="S106">
            <v>90.366</v>
          </cell>
          <cell r="T106">
            <v>0.79822618330051442</v>
          </cell>
          <cell r="U106">
            <v>16.882889144435389</v>
          </cell>
          <cell r="Z106">
            <v>4</v>
          </cell>
          <cell r="AA106">
            <v>1</v>
          </cell>
          <cell r="AB106">
            <v>0</v>
          </cell>
          <cell r="AE106">
            <v>2</v>
          </cell>
          <cell r="AG106">
            <v>0</v>
          </cell>
          <cell r="AO106" t="str">
            <v>Y</v>
          </cell>
        </row>
        <row r="107">
          <cell r="B107" t="str">
            <v>Sandy Ridge</v>
          </cell>
          <cell r="C107" t="str">
            <v>VA</v>
          </cell>
          <cell r="D107" t="str">
            <v>Big Stone Gap</v>
          </cell>
          <cell r="E107" t="str">
            <v>Nora Gathering, LLC</v>
          </cell>
          <cell r="F107" t="str">
            <v>Midstream</v>
          </cell>
          <cell r="G107" t="str">
            <v>EQT</v>
          </cell>
          <cell r="H107" t="str">
            <v>Processing</v>
          </cell>
          <cell r="I107" t="str">
            <v>Gathering/Boosting</v>
          </cell>
          <cell r="K107" t="str">
            <v>No</v>
          </cell>
          <cell r="L107" t="str">
            <v>Compressor Station</v>
          </cell>
          <cell r="M107" t="str">
            <v>N</v>
          </cell>
          <cell r="N107" t="str">
            <v>N</v>
          </cell>
          <cell r="O107" t="str">
            <v>N</v>
          </cell>
          <cell r="P107">
            <v>2138252</v>
          </cell>
          <cell r="Q107">
            <v>1016.1</v>
          </cell>
          <cell r="R107">
            <v>0.67600000000000005</v>
          </cell>
          <cell r="S107">
            <v>95.218999999999994</v>
          </cell>
          <cell r="T107">
            <v>0.74488552837174071</v>
          </cell>
          <cell r="U107">
            <v>16.426879301544783</v>
          </cell>
          <cell r="Z107">
            <v>4</v>
          </cell>
          <cell r="AA107">
            <v>1</v>
          </cell>
          <cell r="AB107">
            <v>0</v>
          </cell>
          <cell r="AD107">
            <v>1</v>
          </cell>
          <cell r="AE107">
            <v>2</v>
          </cell>
          <cell r="AG107">
            <v>0</v>
          </cell>
          <cell r="AO107" t="str">
            <v>Y</v>
          </cell>
        </row>
        <row r="108">
          <cell r="B108" t="str">
            <v>Seth/Elkhurst</v>
          </cell>
          <cell r="C108" t="str">
            <v>WV</v>
          </cell>
          <cell r="D108" t="str">
            <v>Madison</v>
          </cell>
          <cell r="E108" t="str">
            <v>EQT Gathering, LLC</v>
          </cell>
          <cell r="F108" t="str">
            <v>Midstream</v>
          </cell>
          <cell r="G108" t="str">
            <v>EQT</v>
          </cell>
          <cell r="H108" t="str">
            <v>Processing</v>
          </cell>
          <cell r="I108" t="str">
            <v>Gathering/Boosting</v>
          </cell>
          <cell r="K108" t="str">
            <v>No</v>
          </cell>
          <cell r="L108" t="str">
            <v>Compressor Station</v>
          </cell>
          <cell r="M108" t="str">
            <v>N</v>
          </cell>
          <cell r="N108" t="str">
            <v>N</v>
          </cell>
          <cell r="O108" t="str">
            <v>N</v>
          </cell>
          <cell r="P108">
            <v>473932</v>
          </cell>
          <cell r="Q108">
            <v>1041</v>
          </cell>
          <cell r="R108">
            <v>0.50900000000000001</v>
          </cell>
          <cell r="S108">
            <v>94.069000000000003</v>
          </cell>
          <cell r="Z108">
            <v>1</v>
          </cell>
          <cell r="AE108">
            <v>2</v>
          </cell>
          <cell r="AG108">
            <v>0</v>
          </cell>
          <cell r="AO108" t="str">
            <v>Y</v>
          </cell>
        </row>
        <row r="109">
          <cell r="B109" t="str">
            <v>Shoemaker</v>
          </cell>
          <cell r="C109" t="str">
            <v>PA</v>
          </cell>
          <cell r="D109" t="str">
            <v>Crooked Creek</v>
          </cell>
          <cell r="E109" t="str">
            <v>Equitable Gas Co.</v>
          </cell>
          <cell r="F109" t="str">
            <v>Midstream</v>
          </cell>
          <cell r="G109" t="str">
            <v>EQT</v>
          </cell>
          <cell r="H109" t="str">
            <v>Processing</v>
          </cell>
          <cell r="I109" t="str">
            <v>Gathering/Boosting</v>
          </cell>
          <cell r="K109" t="str">
            <v>No</v>
          </cell>
          <cell r="L109" t="str">
            <v>Compressor Station</v>
          </cell>
          <cell r="M109" t="str">
            <v>N</v>
          </cell>
          <cell r="N109" t="str">
            <v>N</v>
          </cell>
          <cell r="O109" t="str">
            <v>N</v>
          </cell>
          <cell r="P109">
            <v>1817330</v>
          </cell>
          <cell r="Q109">
            <v>1068.9132999999999</v>
          </cell>
          <cell r="R109">
            <v>4.4400000000000002E-2</v>
          </cell>
          <cell r="S109">
            <v>93.806799999999996</v>
          </cell>
          <cell r="T109">
            <v>0.77819208424730946</v>
          </cell>
          <cell r="U109">
            <v>16.569159025192924</v>
          </cell>
          <cell r="Z109">
            <v>2</v>
          </cell>
          <cell r="AA109">
            <v>1</v>
          </cell>
          <cell r="AB109">
            <v>0</v>
          </cell>
          <cell r="AE109">
            <v>2</v>
          </cell>
          <cell r="AG109">
            <v>0</v>
          </cell>
          <cell r="AO109" t="str">
            <v>Y</v>
          </cell>
        </row>
        <row r="110">
          <cell r="B110" t="str">
            <v>Slaughters Creek</v>
          </cell>
          <cell r="C110" t="str">
            <v>WV</v>
          </cell>
          <cell r="D110" t="str">
            <v>Madison</v>
          </cell>
          <cell r="E110" t="str">
            <v>EQT Gathering, LLC</v>
          </cell>
          <cell r="F110" t="str">
            <v>Midstream</v>
          </cell>
          <cell r="G110" t="str">
            <v>EQT</v>
          </cell>
          <cell r="H110" t="str">
            <v>Processing</v>
          </cell>
          <cell r="I110" t="str">
            <v>Gathering/Boosting</v>
          </cell>
          <cell r="K110" t="str">
            <v>No</v>
          </cell>
          <cell r="L110" t="str">
            <v>Compressor Station</v>
          </cell>
          <cell r="M110" t="str">
            <v>N</v>
          </cell>
          <cell r="N110" t="str">
            <v>N</v>
          </cell>
          <cell r="O110" t="str">
            <v>N</v>
          </cell>
          <cell r="P110">
            <v>2599453</v>
          </cell>
          <cell r="Q110">
            <v>1173.9000000000001</v>
          </cell>
          <cell r="R110">
            <v>0.17899999999999999</v>
          </cell>
          <cell r="S110">
            <v>87.643000000000001</v>
          </cell>
          <cell r="T110">
            <v>0.82814527521340364</v>
          </cell>
          <cell r="U110">
            <v>17.187767746686106</v>
          </cell>
          <cell r="Z110">
            <v>1</v>
          </cell>
          <cell r="AA110">
            <v>1</v>
          </cell>
          <cell r="AE110">
            <v>2</v>
          </cell>
          <cell r="AG110">
            <v>0</v>
          </cell>
          <cell r="AO110" t="str">
            <v>Y</v>
          </cell>
        </row>
        <row r="111">
          <cell r="B111" t="str">
            <v>Sleepy Hollow</v>
          </cell>
          <cell r="C111" t="str">
            <v>PA</v>
          </cell>
          <cell r="D111" t="str">
            <v>Waynesburg</v>
          </cell>
          <cell r="E111" t="str">
            <v>Equitrans, LP</v>
          </cell>
          <cell r="F111" t="str">
            <v>Midstream</v>
          </cell>
          <cell r="G111" t="str">
            <v>EQT</v>
          </cell>
          <cell r="H111" t="str">
            <v>Processing</v>
          </cell>
          <cell r="I111" t="str">
            <v>Gathering/Boosting</v>
          </cell>
          <cell r="K111" t="str">
            <v>No</v>
          </cell>
          <cell r="L111" t="str">
            <v>Compressor Station</v>
          </cell>
          <cell r="M111" t="str">
            <v>N</v>
          </cell>
          <cell r="N111" t="str">
            <v>N</v>
          </cell>
          <cell r="O111" t="str">
            <v>N</v>
          </cell>
          <cell r="P111">
            <v>0</v>
          </cell>
          <cell r="Q111">
            <v>1137</v>
          </cell>
          <cell r="R111">
            <v>0.16400000000000001</v>
          </cell>
          <cell r="S111">
            <v>88.876999999999995</v>
          </cell>
          <cell r="Z111">
            <v>1</v>
          </cell>
          <cell r="AA111">
            <v>0</v>
          </cell>
          <cell r="AB111">
            <v>0</v>
          </cell>
          <cell r="AE111">
            <v>2</v>
          </cell>
          <cell r="AG111">
            <v>0</v>
          </cell>
          <cell r="AO111" t="str">
            <v>N</v>
          </cell>
        </row>
        <row r="112">
          <cell r="B112" t="str">
            <v>Smith Ridge/Nora Smith Ridge</v>
          </cell>
          <cell r="C112" t="str">
            <v>VA</v>
          </cell>
          <cell r="D112" t="str">
            <v>Big Stone Gap</v>
          </cell>
          <cell r="E112" t="str">
            <v>Nora Gathering, LLC</v>
          </cell>
          <cell r="F112" t="str">
            <v>Midstream</v>
          </cell>
          <cell r="G112" t="str">
            <v>EQT</v>
          </cell>
          <cell r="H112" t="str">
            <v>Processing</v>
          </cell>
          <cell r="I112" t="str">
            <v>Gathering/Boosting</v>
          </cell>
          <cell r="K112" t="str">
            <v>No</v>
          </cell>
          <cell r="L112" t="str">
            <v>Compressor Station</v>
          </cell>
          <cell r="M112" t="str">
            <v>N</v>
          </cell>
          <cell r="N112" t="str">
            <v>N</v>
          </cell>
          <cell r="O112" t="str">
            <v>N</v>
          </cell>
          <cell r="P112">
            <v>2333323</v>
          </cell>
          <cell r="Q112">
            <v>1067.5999999999999</v>
          </cell>
          <cell r="R112">
            <v>0.16800000000000001</v>
          </cell>
          <cell r="S112">
            <v>94.314999999999998</v>
          </cell>
          <cell r="Z112">
            <v>5</v>
          </cell>
          <cell r="AA112">
            <v>1</v>
          </cell>
          <cell r="AB112">
            <v>0</v>
          </cell>
          <cell r="AE112">
            <v>2</v>
          </cell>
          <cell r="AG112">
            <v>0</v>
          </cell>
          <cell r="AO112" t="str">
            <v>Y</v>
          </cell>
        </row>
        <row r="113">
          <cell r="B113" t="str">
            <v>Smithburg</v>
          </cell>
          <cell r="C113" t="str">
            <v>WV</v>
          </cell>
          <cell r="D113" t="str">
            <v>Clarksburg</v>
          </cell>
          <cell r="E113" t="str">
            <v>EQT Gathering, LLC</v>
          </cell>
          <cell r="F113" t="str">
            <v>Midstream</v>
          </cell>
          <cell r="G113" t="str">
            <v>EQT</v>
          </cell>
          <cell r="H113" t="str">
            <v>Processing</v>
          </cell>
          <cell r="I113" t="str">
            <v>Gathering/Boosting</v>
          </cell>
          <cell r="K113" t="str">
            <v>No</v>
          </cell>
          <cell r="L113" t="str">
            <v>Compressor Station</v>
          </cell>
          <cell r="M113" t="str">
            <v>N</v>
          </cell>
          <cell r="N113" t="str">
            <v>N</v>
          </cell>
          <cell r="O113" t="str">
            <v>N</v>
          </cell>
          <cell r="P113">
            <v>3315040</v>
          </cell>
          <cell r="Q113">
            <v>1185.9000000000001</v>
          </cell>
          <cell r="R113">
            <v>0.105</v>
          </cell>
          <cell r="S113">
            <v>83.911000000000001</v>
          </cell>
          <cell r="Z113">
            <v>1</v>
          </cell>
          <cell r="AA113">
            <v>0</v>
          </cell>
          <cell r="AB113">
            <v>0</v>
          </cell>
          <cell r="AE113">
            <v>2</v>
          </cell>
          <cell r="AG113">
            <v>0</v>
          </cell>
          <cell r="AN113">
            <v>0</v>
          </cell>
          <cell r="AO113" t="str">
            <v>Y</v>
          </cell>
        </row>
        <row r="114">
          <cell r="B114" t="str">
            <v>South Little Caney</v>
          </cell>
          <cell r="C114" t="str">
            <v>VA</v>
          </cell>
          <cell r="D114" t="str">
            <v>Big Stone Gap</v>
          </cell>
          <cell r="E114" t="str">
            <v>Nora Gathering, LLC</v>
          </cell>
          <cell r="F114" t="str">
            <v>Midstream</v>
          </cell>
          <cell r="G114" t="str">
            <v>EQT</v>
          </cell>
          <cell r="H114" t="str">
            <v>Processing</v>
          </cell>
          <cell r="I114" t="str">
            <v>Gathering/Boosting</v>
          </cell>
          <cell r="K114" t="str">
            <v>No</v>
          </cell>
          <cell r="L114" t="str">
            <v>Compressor Station</v>
          </cell>
          <cell r="M114" t="str">
            <v>N</v>
          </cell>
          <cell r="N114" t="str">
            <v>N</v>
          </cell>
          <cell r="O114" t="str">
            <v>N</v>
          </cell>
          <cell r="P114">
            <v>962668</v>
          </cell>
          <cell r="Q114">
            <v>1067.5999999999999</v>
          </cell>
          <cell r="R114">
            <v>0.16800000000000001</v>
          </cell>
          <cell r="S114">
            <v>94.314999999999998</v>
          </cell>
          <cell r="Z114">
            <v>2</v>
          </cell>
          <cell r="AA114">
            <v>0</v>
          </cell>
          <cell r="AB114">
            <v>0</v>
          </cell>
          <cell r="AE114">
            <v>2</v>
          </cell>
          <cell r="AG114">
            <v>0</v>
          </cell>
          <cell r="AO114" t="str">
            <v>Y</v>
          </cell>
        </row>
        <row r="115">
          <cell r="B115" t="str">
            <v>Station A</v>
          </cell>
          <cell r="C115" t="str">
            <v>VA</v>
          </cell>
          <cell r="D115" t="str">
            <v>Big Stone Gap</v>
          </cell>
          <cell r="E115" t="str">
            <v>EQT Gathering, LLC</v>
          </cell>
          <cell r="F115" t="str">
            <v>Midstream</v>
          </cell>
          <cell r="G115" t="str">
            <v>EQT</v>
          </cell>
          <cell r="H115" t="str">
            <v>Processing</v>
          </cell>
          <cell r="I115" t="str">
            <v>Gathering/Boosting</v>
          </cell>
          <cell r="K115" t="str">
            <v>No</v>
          </cell>
          <cell r="L115" t="str">
            <v>Compressor Station</v>
          </cell>
          <cell r="M115" t="str">
            <v>N</v>
          </cell>
          <cell r="N115" t="str">
            <v>N</v>
          </cell>
          <cell r="O115" t="str">
            <v>N</v>
          </cell>
          <cell r="P115">
            <v>534738</v>
          </cell>
          <cell r="Q115">
            <v>1230.5999999999999</v>
          </cell>
          <cell r="R115">
            <v>0.125</v>
          </cell>
          <cell r="S115">
            <v>81.356999999999999</v>
          </cell>
          <cell r="V115">
            <v>60</v>
          </cell>
          <cell r="W115">
            <v>702.7</v>
          </cell>
          <cell r="Z115">
            <v>1</v>
          </cell>
          <cell r="AA115">
            <v>1</v>
          </cell>
          <cell r="AB115">
            <v>0</v>
          </cell>
          <cell r="AE115">
            <v>2</v>
          </cell>
          <cell r="AG115">
            <v>0</v>
          </cell>
          <cell r="AO115" t="str">
            <v>Y</v>
          </cell>
        </row>
        <row r="116">
          <cell r="B116" t="str">
            <v>Station B</v>
          </cell>
          <cell r="C116" t="str">
            <v>VA</v>
          </cell>
          <cell r="D116" t="str">
            <v>Big Stone Gap</v>
          </cell>
          <cell r="E116" t="str">
            <v>EQT Gathering, LLC</v>
          </cell>
          <cell r="F116" t="str">
            <v>Midstream</v>
          </cell>
          <cell r="G116" t="str">
            <v>EQT</v>
          </cell>
          <cell r="H116" t="str">
            <v>Processing</v>
          </cell>
          <cell r="I116" t="str">
            <v>Gathering/Boosting</v>
          </cell>
          <cell r="K116" t="str">
            <v>No</v>
          </cell>
          <cell r="L116" t="str">
            <v>Compressor Station</v>
          </cell>
          <cell r="M116" t="str">
            <v>N</v>
          </cell>
          <cell r="N116" t="str">
            <v>N</v>
          </cell>
          <cell r="O116" t="str">
            <v>N</v>
          </cell>
          <cell r="P116">
            <v>466999</v>
          </cell>
          <cell r="Q116">
            <v>1294.4000000000001</v>
          </cell>
          <cell r="R116">
            <v>0.114</v>
          </cell>
          <cell r="S116">
            <v>79.649000000000001</v>
          </cell>
          <cell r="V116">
            <v>60</v>
          </cell>
          <cell r="W116">
            <v>130.80000000000001</v>
          </cell>
          <cell r="Z116">
            <v>1</v>
          </cell>
          <cell r="AA116">
            <v>1</v>
          </cell>
          <cell r="AB116">
            <v>0</v>
          </cell>
          <cell r="AE116">
            <v>2</v>
          </cell>
          <cell r="AG116">
            <v>0</v>
          </cell>
          <cell r="AO116" t="str">
            <v>Y</v>
          </cell>
        </row>
        <row r="117">
          <cell r="B117" t="str">
            <v>Station C</v>
          </cell>
          <cell r="C117" t="str">
            <v>VA</v>
          </cell>
          <cell r="D117" t="str">
            <v>Big Stone Gap</v>
          </cell>
          <cell r="E117" t="str">
            <v>EQT Gathering, LLC</v>
          </cell>
          <cell r="F117" t="str">
            <v>Midstream</v>
          </cell>
          <cell r="G117" t="str">
            <v>EQT</v>
          </cell>
          <cell r="H117" t="str">
            <v>Processing</v>
          </cell>
          <cell r="I117" t="str">
            <v>Gathering/Boosting</v>
          </cell>
          <cell r="K117" t="str">
            <v>No</v>
          </cell>
          <cell r="L117" t="str">
            <v>Compressor Station</v>
          </cell>
          <cell r="M117" t="str">
            <v>N</v>
          </cell>
          <cell r="N117" t="str">
            <v>N</v>
          </cell>
          <cell r="O117" t="str">
            <v>N</v>
          </cell>
          <cell r="P117">
            <v>533519</v>
          </cell>
          <cell r="Q117">
            <v>1173.4000000000001</v>
          </cell>
          <cell r="R117">
            <v>0.23799999999999999</v>
          </cell>
          <cell r="S117">
            <v>86.254000000000005</v>
          </cell>
          <cell r="Z117">
            <v>1</v>
          </cell>
          <cell r="AA117">
            <v>1</v>
          </cell>
          <cell r="AB117">
            <v>0</v>
          </cell>
          <cell r="AE117">
            <v>2</v>
          </cell>
          <cell r="AG117">
            <v>0</v>
          </cell>
          <cell r="AO117" t="str">
            <v>Y</v>
          </cell>
        </row>
        <row r="118">
          <cell r="B118" t="str">
            <v>Station F</v>
          </cell>
          <cell r="C118" t="str">
            <v>VA</v>
          </cell>
          <cell r="D118" t="str">
            <v>Big Stone Gap</v>
          </cell>
          <cell r="E118" t="str">
            <v>EQT Gathering, LLC</v>
          </cell>
          <cell r="F118" t="str">
            <v>Midstream</v>
          </cell>
          <cell r="G118" t="str">
            <v>EQT</v>
          </cell>
          <cell r="H118" t="str">
            <v>Processing</v>
          </cell>
          <cell r="I118" t="str">
            <v>Gathering/Boosting</v>
          </cell>
          <cell r="K118" t="str">
            <v>No</v>
          </cell>
          <cell r="L118" t="str">
            <v>Compressor Station</v>
          </cell>
          <cell r="P118">
            <v>0</v>
          </cell>
          <cell r="Q118">
            <v>1078.0999999999999</v>
          </cell>
          <cell r="R118">
            <v>9.0999999999999998E-2</v>
          </cell>
          <cell r="S118">
            <v>93.753</v>
          </cell>
          <cell r="AE118">
            <v>2</v>
          </cell>
          <cell r="AG118">
            <v>0</v>
          </cell>
          <cell r="AO118" t="str">
            <v>N</v>
          </cell>
        </row>
        <row r="119">
          <cell r="B119" t="str">
            <v>Station H</v>
          </cell>
          <cell r="C119" t="str">
            <v>VA</v>
          </cell>
          <cell r="D119" t="str">
            <v>Big Stone Gap</v>
          </cell>
          <cell r="E119" t="str">
            <v>EQT Gathering, LLC</v>
          </cell>
          <cell r="F119" t="str">
            <v>Midstream</v>
          </cell>
          <cell r="G119" t="str">
            <v>EQT</v>
          </cell>
          <cell r="H119" t="str">
            <v>Processing</v>
          </cell>
          <cell r="I119" t="str">
            <v>Gathering/Boosting</v>
          </cell>
          <cell r="K119" t="str">
            <v>No</v>
          </cell>
          <cell r="L119" t="str">
            <v>Compressor Station</v>
          </cell>
          <cell r="M119" t="str">
            <v>N</v>
          </cell>
          <cell r="N119" t="str">
            <v>N</v>
          </cell>
          <cell r="O119" t="str">
            <v>N</v>
          </cell>
          <cell r="P119">
            <v>1319104</v>
          </cell>
          <cell r="Q119">
            <v>1060.5</v>
          </cell>
          <cell r="R119">
            <v>0.104</v>
          </cell>
          <cell r="S119">
            <v>95.691000000000003</v>
          </cell>
          <cell r="Z119">
            <v>2</v>
          </cell>
          <cell r="AA119">
            <v>1</v>
          </cell>
          <cell r="AB119">
            <v>0</v>
          </cell>
          <cell r="AE119">
            <v>2</v>
          </cell>
          <cell r="AG119">
            <v>0</v>
          </cell>
          <cell r="AO119" t="str">
            <v>Y</v>
          </cell>
        </row>
        <row r="120">
          <cell r="B120" t="str">
            <v>Station I</v>
          </cell>
          <cell r="C120" t="str">
            <v>VA</v>
          </cell>
          <cell r="D120" t="str">
            <v>Big Stone Gap</v>
          </cell>
          <cell r="E120" t="str">
            <v>EQT Gathering, LLC</v>
          </cell>
          <cell r="F120" t="str">
            <v>Midstream</v>
          </cell>
          <cell r="G120" t="str">
            <v>EQT</v>
          </cell>
          <cell r="H120" t="str">
            <v>Processing</v>
          </cell>
          <cell r="I120" t="str">
            <v>Gathering/Boosting</v>
          </cell>
          <cell r="K120" t="str">
            <v>No</v>
          </cell>
          <cell r="L120" t="str">
            <v>Compressor Station</v>
          </cell>
          <cell r="M120" t="str">
            <v>N</v>
          </cell>
          <cell r="N120" t="str">
            <v>N</v>
          </cell>
          <cell r="O120" t="str">
            <v>N</v>
          </cell>
          <cell r="P120">
            <v>1405439</v>
          </cell>
          <cell r="Q120">
            <v>1097.8</v>
          </cell>
          <cell r="R120">
            <v>0.245</v>
          </cell>
          <cell r="S120">
            <v>92.31</v>
          </cell>
          <cell r="Z120">
            <v>3</v>
          </cell>
          <cell r="AA120">
            <v>1</v>
          </cell>
          <cell r="AB120">
            <v>0</v>
          </cell>
          <cell r="AE120">
            <v>2</v>
          </cell>
          <cell r="AG120">
            <v>0</v>
          </cell>
          <cell r="AO120" t="str">
            <v>Y</v>
          </cell>
        </row>
        <row r="121">
          <cell r="B121" t="str">
            <v>Station J</v>
          </cell>
          <cell r="C121" t="str">
            <v>VA</v>
          </cell>
          <cell r="D121" t="str">
            <v>Big Stone Gap</v>
          </cell>
          <cell r="E121" t="str">
            <v>EQT Gathering, LLC</v>
          </cell>
          <cell r="F121" t="str">
            <v>Midstream</v>
          </cell>
          <cell r="G121" t="str">
            <v>EQT</v>
          </cell>
          <cell r="H121" t="str">
            <v>Processing</v>
          </cell>
          <cell r="I121" t="str">
            <v>Gathering/Boosting</v>
          </cell>
          <cell r="K121" t="str">
            <v>No</v>
          </cell>
          <cell r="L121" t="str">
            <v>Compressor Station</v>
          </cell>
          <cell r="M121" t="str">
            <v>N</v>
          </cell>
          <cell r="N121" t="str">
            <v>N</v>
          </cell>
          <cell r="O121" t="str">
            <v>N</v>
          </cell>
          <cell r="P121">
            <v>504129</v>
          </cell>
          <cell r="Q121">
            <v>1231.0999999999999</v>
          </cell>
          <cell r="R121">
            <v>0.129</v>
          </cell>
          <cell r="S121">
            <v>82.475999999999999</v>
          </cell>
          <cell r="V121">
            <v>60</v>
          </cell>
          <cell r="W121">
            <v>37</v>
          </cell>
          <cell r="Z121">
            <v>2</v>
          </cell>
          <cell r="AA121">
            <v>1</v>
          </cell>
          <cell r="AB121">
            <v>0</v>
          </cell>
          <cell r="AE121">
            <v>2</v>
          </cell>
          <cell r="AG121">
            <v>0</v>
          </cell>
          <cell r="AO121" t="str">
            <v>Y</v>
          </cell>
        </row>
        <row r="122">
          <cell r="B122" t="str">
            <v>Station K</v>
          </cell>
          <cell r="C122" t="str">
            <v>VA</v>
          </cell>
          <cell r="D122" t="str">
            <v>Big Stone Gap</v>
          </cell>
          <cell r="E122" t="str">
            <v>EQT Gathering, LLC</v>
          </cell>
          <cell r="F122" t="str">
            <v>Midstream</v>
          </cell>
          <cell r="G122" t="str">
            <v>EQT</v>
          </cell>
          <cell r="H122" t="str">
            <v>Processing</v>
          </cell>
          <cell r="I122" t="str">
            <v>Gathering/Boosting</v>
          </cell>
          <cell r="K122" t="str">
            <v>No</v>
          </cell>
          <cell r="L122" t="str">
            <v>Compressor Station</v>
          </cell>
          <cell r="M122" t="str">
            <v>N</v>
          </cell>
          <cell r="N122" t="str">
            <v>N</v>
          </cell>
          <cell r="O122" t="str">
            <v>N</v>
          </cell>
          <cell r="P122">
            <v>364204</v>
          </cell>
          <cell r="Q122">
            <v>1078.0999999999999</v>
          </cell>
          <cell r="R122">
            <v>9.0999999999999998E-2</v>
          </cell>
          <cell r="S122">
            <v>93.753</v>
          </cell>
          <cell r="T122">
            <v>0.76893811880924912</v>
          </cell>
          <cell r="U122">
            <v>16.558052985384524</v>
          </cell>
          <cell r="Z122">
            <v>2</v>
          </cell>
          <cell r="AA122">
            <v>1</v>
          </cell>
          <cell r="AB122">
            <v>0</v>
          </cell>
          <cell r="AE122">
            <v>2</v>
          </cell>
          <cell r="AG122">
            <v>0</v>
          </cell>
          <cell r="AO122" t="str">
            <v>Y</v>
          </cell>
        </row>
        <row r="123">
          <cell r="B123" t="str">
            <v>Station L</v>
          </cell>
          <cell r="C123" t="str">
            <v>VA</v>
          </cell>
          <cell r="D123" t="str">
            <v>Big Stone Gap</v>
          </cell>
          <cell r="E123" t="str">
            <v>EQT Gathering, LLC</v>
          </cell>
          <cell r="F123" t="str">
            <v>Midstream</v>
          </cell>
          <cell r="G123" t="str">
            <v>EQT</v>
          </cell>
          <cell r="H123" t="str">
            <v>Processing</v>
          </cell>
          <cell r="I123" t="str">
            <v>Gathering/Boosting</v>
          </cell>
          <cell r="K123" t="str">
            <v>No</v>
          </cell>
          <cell r="L123" t="str">
            <v>Compressor Station</v>
          </cell>
          <cell r="M123" t="str">
            <v>N</v>
          </cell>
          <cell r="N123" t="str">
            <v>N</v>
          </cell>
          <cell r="O123" t="str">
            <v>N</v>
          </cell>
          <cell r="P123">
            <v>173540</v>
          </cell>
          <cell r="Q123">
            <v>1203</v>
          </cell>
          <cell r="R123">
            <v>0.12</v>
          </cell>
          <cell r="S123">
            <v>84.132999999999996</v>
          </cell>
          <cell r="V123">
            <v>60</v>
          </cell>
          <cell r="W123">
            <v>86</v>
          </cell>
          <cell r="Z123">
            <v>1</v>
          </cell>
          <cell r="AA123">
            <v>1</v>
          </cell>
          <cell r="AB123">
            <v>0</v>
          </cell>
          <cell r="AE123">
            <v>2</v>
          </cell>
          <cell r="AG123">
            <v>0</v>
          </cell>
          <cell r="AO123" t="str">
            <v>Y</v>
          </cell>
        </row>
        <row r="124">
          <cell r="B124" t="str">
            <v>Station M</v>
          </cell>
          <cell r="C124" t="str">
            <v>VA</v>
          </cell>
          <cell r="D124" t="str">
            <v>Big Stone Gap</v>
          </cell>
          <cell r="E124" t="str">
            <v>EQT Gathering, LLC</v>
          </cell>
          <cell r="F124" t="str">
            <v>Midstream</v>
          </cell>
          <cell r="G124" t="str">
            <v>EQT</v>
          </cell>
          <cell r="H124" t="str">
            <v>Processing</v>
          </cell>
          <cell r="I124" t="str">
            <v>Gathering/Boosting</v>
          </cell>
          <cell r="K124" t="str">
            <v>No</v>
          </cell>
          <cell r="L124" t="str">
            <v>Compressor Station</v>
          </cell>
          <cell r="P124">
            <v>0</v>
          </cell>
          <cell r="Q124">
            <v>1078.0999999999999</v>
          </cell>
          <cell r="R124">
            <v>9.0999999999999998E-2</v>
          </cell>
          <cell r="S124">
            <v>93.753</v>
          </cell>
          <cell r="AE124">
            <v>2</v>
          </cell>
          <cell r="AG124">
            <v>0</v>
          </cell>
          <cell r="AO124" t="str">
            <v>N</v>
          </cell>
        </row>
        <row r="125">
          <cell r="B125" t="str">
            <v>Station N</v>
          </cell>
          <cell r="C125" t="str">
            <v>VA</v>
          </cell>
          <cell r="D125" t="str">
            <v>Big Stone Gap</v>
          </cell>
          <cell r="E125" t="str">
            <v>EQT Gathering, LLC</v>
          </cell>
          <cell r="F125" t="str">
            <v>Midstream</v>
          </cell>
          <cell r="G125" t="str">
            <v>EQT</v>
          </cell>
          <cell r="H125" t="str">
            <v>Processing</v>
          </cell>
          <cell r="I125" t="str">
            <v>Gathering/Boosting</v>
          </cell>
          <cell r="K125" t="str">
            <v>No</v>
          </cell>
          <cell r="L125" t="str">
            <v>Compressor Station</v>
          </cell>
          <cell r="M125" t="str">
            <v>N</v>
          </cell>
          <cell r="N125" t="str">
            <v>N</v>
          </cell>
          <cell r="O125" t="str">
            <v>N</v>
          </cell>
          <cell r="P125">
            <v>3028446</v>
          </cell>
          <cell r="Q125">
            <v>1175</v>
          </cell>
          <cell r="R125">
            <v>0.157</v>
          </cell>
          <cell r="S125">
            <v>86.293000000000006</v>
          </cell>
          <cell r="Z125">
            <v>3</v>
          </cell>
          <cell r="AA125">
            <v>0</v>
          </cell>
          <cell r="AB125">
            <v>0</v>
          </cell>
          <cell r="AE125">
            <v>2</v>
          </cell>
          <cell r="AG125">
            <v>0</v>
          </cell>
          <cell r="AO125" t="str">
            <v>Y</v>
          </cell>
        </row>
        <row r="126">
          <cell r="B126" t="str">
            <v>Sweeney</v>
          </cell>
          <cell r="C126" t="str">
            <v>WV</v>
          </cell>
          <cell r="D126" t="str">
            <v>Brenton</v>
          </cell>
          <cell r="E126" t="str">
            <v>EQT Gathering, LLC</v>
          </cell>
          <cell r="F126" t="str">
            <v>Midstream</v>
          </cell>
          <cell r="G126" t="str">
            <v>EQT</v>
          </cell>
          <cell r="H126" t="str">
            <v>Processing</v>
          </cell>
          <cell r="I126" t="str">
            <v>Gathering/Boosting</v>
          </cell>
          <cell r="K126" t="str">
            <v>No</v>
          </cell>
          <cell r="L126" t="str">
            <v>Compressor Station</v>
          </cell>
          <cell r="P126">
            <v>129761</v>
          </cell>
          <cell r="Q126">
            <v>1062.3</v>
          </cell>
          <cell r="R126">
            <v>0.107</v>
          </cell>
          <cell r="S126">
            <v>95.852000000000004</v>
          </cell>
          <cell r="Z126">
            <v>1</v>
          </cell>
          <cell r="AA126">
            <v>0</v>
          </cell>
          <cell r="AB126">
            <v>0</v>
          </cell>
          <cell r="AE126">
            <v>2</v>
          </cell>
          <cell r="AG126">
            <v>0</v>
          </cell>
          <cell r="AO126" t="str">
            <v>Y</v>
          </cell>
        </row>
        <row r="127">
          <cell r="B127" t="str">
            <v>Sweetgum</v>
          </cell>
          <cell r="C127" t="str">
            <v>KY</v>
          </cell>
          <cell r="D127" t="str">
            <v>Pikeville</v>
          </cell>
          <cell r="E127" t="str">
            <v>EQT Gathering, LLC</v>
          </cell>
          <cell r="F127" t="str">
            <v>Midstream</v>
          </cell>
          <cell r="G127" t="str">
            <v>EQT</v>
          </cell>
          <cell r="H127" t="str">
            <v>Processing</v>
          </cell>
          <cell r="I127" t="str">
            <v>Gathering/Boosting</v>
          </cell>
          <cell r="K127" t="str">
            <v>No</v>
          </cell>
          <cell r="L127" t="str">
            <v>Compressor Station</v>
          </cell>
          <cell r="M127" t="str">
            <v>Y</v>
          </cell>
          <cell r="P127">
            <v>558609</v>
          </cell>
          <cell r="Q127">
            <v>1258.3</v>
          </cell>
          <cell r="R127">
            <v>7.0000000000000007E-2</v>
          </cell>
          <cell r="S127">
            <v>74.501999999999995</v>
          </cell>
          <cell r="Z127">
            <v>3</v>
          </cell>
          <cell r="AA127">
            <v>1</v>
          </cell>
          <cell r="AB127">
            <v>1</v>
          </cell>
          <cell r="AE127">
            <v>2</v>
          </cell>
          <cell r="AG127">
            <v>0</v>
          </cell>
          <cell r="AO127" t="str">
            <v>Y</v>
          </cell>
        </row>
        <row r="128">
          <cell r="B128" t="str">
            <v>Sycamore</v>
          </cell>
          <cell r="C128" t="str">
            <v>WV</v>
          </cell>
          <cell r="D128" t="str">
            <v>Madison</v>
          </cell>
          <cell r="E128" t="str">
            <v>EQT Gathering, LLC</v>
          </cell>
          <cell r="F128" t="str">
            <v>Midstream</v>
          </cell>
          <cell r="G128" t="str">
            <v>EQT</v>
          </cell>
          <cell r="H128" t="str">
            <v>Processing</v>
          </cell>
          <cell r="I128" t="str">
            <v>Gathering/Boosting</v>
          </cell>
          <cell r="K128" t="str">
            <v>No</v>
          </cell>
          <cell r="L128" t="str">
            <v>Compressor Station</v>
          </cell>
          <cell r="M128" t="str">
            <v>N</v>
          </cell>
          <cell r="N128" t="str">
            <v>N</v>
          </cell>
          <cell r="O128" t="str">
            <v>N</v>
          </cell>
          <cell r="P128">
            <v>12068</v>
          </cell>
          <cell r="Q128">
            <v>1066.2</v>
          </cell>
          <cell r="R128">
            <v>0.1</v>
          </cell>
          <cell r="S128">
            <v>96.055000000000007</v>
          </cell>
          <cell r="T128">
            <v>0.76543683608461888</v>
          </cell>
          <cell r="U128">
            <v>16.361746141017363</v>
          </cell>
          <cell r="Z128">
            <v>1</v>
          </cell>
          <cell r="AA128">
            <v>1</v>
          </cell>
          <cell r="AE128">
            <v>2</v>
          </cell>
          <cell r="AG128">
            <v>0</v>
          </cell>
          <cell r="AO128" t="str">
            <v>Y</v>
          </cell>
        </row>
        <row r="129">
          <cell r="B129" t="str">
            <v>Tioga</v>
          </cell>
          <cell r="C129" t="str">
            <v>PA</v>
          </cell>
          <cell r="D129" t="str">
            <v>Benezette</v>
          </cell>
          <cell r="E129" t="str">
            <v>EQT Gathering, LLC</v>
          </cell>
          <cell r="F129" t="str">
            <v>Midstream</v>
          </cell>
          <cell r="G129" t="str">
            <v>EQT</v>
          </cell>
          <cell r="I129" t="str">
            <v>Gathering/Boosting</v>
          </cell>
          <cell r="K129" t="str">
            <v>No</v>
          </cell>
          <cell r="L129" t="str">
            <v>Compressor Station</v>
          </cell>
          <cell r="Z129">
            <v>3</v>
          </cell>
          <cell r="AA129">
            <v>1</v>
          </cell>
          <cell r="AB129">
            <v>0</v>
          </cell>
        </row>
        <row r="130">
          <cell r="B130" t="str">
            <v>Tollgate</v>
          </cell>
          <cell r="C130" t="str">
            <v>WV</v>
          </cell>
          <cell r="D130" t="str">
            <v>Clarksburg</v>
          </cell>
          <cell r="E130" t="str">
            <v>EQT Gathering, LLC</v>
          </cell>
          <cell r="F130" t="str">
            <v>Midstream</v>
          </cell>
          <cell r="G130" t="str">
            <v>EQT</v>
          </cell>
          <cell r="H130" t="str">
            <v>Processing</v>
          </cell>
          <cell r="I130" t="str">
            <v>Gathering/Boosting</v>
          </cell>
          <cell r="K130" t="str">
            <v>No</v>
          </cell>
          <cell r="L130" t="str">
            <v>Compressor Station</v>
          </cell>
          <cell r="M130" t="str">
            <v>N</v>
          </cell>
          <cell r="N130" t="str">
            <v>N</v>
          </cell>
          <cell r="O130" t="str">
            <v>N</v>
          </cell>
          <cell r="P130">
            <v>2871140</v>
          </cell>
          <cell r="Q130">
            <v>1185.9000000000001</v>
          </cell>
          <cell r="R130">
            <v>0.105</v>
          </cell>
          <cell r="S130">
            <v>83.911000000000001</v>
          </cell>
          <cell r="Z130">
            <v>1</v>
          </cell>
          <cell r="AA130">
            <v>0</v>
          </cell>
          <cell r="AB130">
            <v>0</v>
          </cell>
          <cell r="AE130">
            <v>2</v>
          </cell>
          <cell r="AG130">
            <v>0</v>
          </cell>
          <cell r="AO130" t="str">
            <v>Y</v>
          </cell>
        </row>
        <row r="131">
          <cell r="B131" t="str">
            <v>Tomahawk</v>
          </cell>
          <cell r="C131" t="str">
            <v>KY</v>
          </cell>
          <cell r="D131" t="str">
            <v>Pikeville</v>
          </cell>
          <cell r="E131" t="str">
            <v>EQT Gathering, LLC</v>
          </cell>
          <cell r="F131" t="str">
            <v>Midstream</v>
          </cell>
          <cell r="G131" t="str">
            <v>EQT</v>
          </cell>
          <cell r="H131" t="str">
            <v>Processing</v>
          </cell>
          <cell r="I131" t="str">
            <v>Gathering/Boosting</v>
          </cell>
          <cell r="K131" t="str">
            <v>No</v>
          </cell>
          <cell r="L131" t="str">
            <v>Compressor Station</v>
          </cell>
          <cell r="M131" t="str">
            <v>N</v>
          </cell>
          <cell r="N131" t="str">
            <v>N</v>
          </cell>
          <cell r="O131" t="str">
            <v>N</v>
          </cell>
          <cell r="P131">
            <v>258157</v>
          </cell>
          <cell r="Q131">
            <v>1258.3</v>
          </cell>
          <cell r="R131">
            <v>7.0000000000000007E-2</v>
          </cell>
          <cell r="S131">
            <v>74.501999999999995</v>
          </cell>
          <cell r="Z131">
            <v>1</v>
          </cell>
          <cell r="AA131">
            <v>1</v>
          </cell>
          <cell r="AB131">
            <v>1</v>
          </cell>
          <cell r="AE131">
            <v>2</v>
          </cell>
          <cell r="AG131">
            <v>0</v>
          </cell>
          <cell r="AO131" t="str">
            <v>Y</v>
          </cell>
        </row>
        <row r="132">
          <cell r="B132" t="str">
            <v>Toney Fork</v>
          </cell>
          <cell r="C132" t="str">
            <v>WV</v>
          </cell>
          <cell r="D132" t="str">
            <v>Brenton</v>
          </cell>
          <cell r="E132" t="str">
            <v>EQT Gathering, LLC</v>
          </cell>
          <cell r="F132" t="str">
            <v>Midstream</v>
          </cell>
          <cell r="G132" t="str">
            <v>EQT</v>
          </cell>
          <cell r="H132" t="str">
            <v>Processing</v>
          </cell>
          <cell r="I132" t="str">
            <v>Gathering/Boosting</v>
          </cell>
          <cell r="K132" t="str">
            <v>No</v>
          </cell>
          <cell r="L132" t="str">
            <v>Compressor Station</v>
          </cell>
          <cell r="M132" t="str">
            <v>N</v>
          </cell>
          <cell r="N132" t="str">
            <v>N</v>
          </cell>
          <cell r="O132" t="str">
            <v>N</v>
          </cell>
          <cell r="P132">
            <v>1774023</v>
          </cell>
          <cell r="Q132">
            <v>1084.3</v>
          </cell>
          <cell r="R132">
            <v>0.111</v>
          </cell>
          <cell r="S132">
            <v>93.141999999999996</v>
          </cell>
          <cell r="T132">
            <v>0.77239317842556032</v>
          </cell>
          <cell r="U132">
            <v>16.613364173624078</v>
          </cell>
          <cell r="Z132">
            <v>2</v>
          </cell>
          <cell r="AA132">
            <v>1</v>
          </cell>
          <cell r="AB132">
            <v>0</v>
          </cell>
          <cell r="AE132">
            <v>2</v>
          </cell>
          <cell r="AG132">
            <v>0</v>
          </cell>
          <cell r="AO132" t="str">
            <v>Y</v>
          </cell>
        </row>
        <row r="133">
          <cell r="B133" t="str">
            <v>Underwood</v>
          </cell>
          <cell r="C133" t="str">
            <v>WV</v>
          </cell>
          <cell r="D133" t="str">
            <v>Clarksburg</v>
          </cell>
          <cell r="E133" t="str">
            <v>EQT Gathering, LLC</v>
          </cell>
          <cell r="F133" t="str">
            <v>Midstream</v>
          </cell>
          <cell r="G133" t="str">
            <v>EQT</v>
          </cell>
          <cell r="H133" t="str">
            <v>Processing</v>
          </cell>
          <cell r="I133" t="str">
            <v>Gathering/Boosting</v>
          </cell>
          <cell r="K133" t="str">
            <v>No</v>
          </cell>
          <cell r="L133" t="str">
            <v>Compressor Station</v>
          </cell>
          <cell r="M133" t="str">
            <v>N</v>
          </cell>
          <cell r="N133" t="str">
            <v>N</v>
          </cell>
          <cell r="O133" t="str">
            <v>N</v>
          </cell>
          <cell r="P133">
            <v>1535475</v>
          </cell>
          <cell r="Q133">
            <v>1185.9000000000001</v>
          </cell>
          <cell r="R133">
            <v>0.105</v>
          </cell>
          <cell r="S133">
            <v>83.911000000000001</v>
          </cell>
          <cell r="Z133">
            <v>1</v>
          </cell>
          <cell r="AA133">
            <v>0</v>
          </cell>
          <cell r="AB133">
            <v>0</v>
          </cell>
          <cell r="AE133">
            <v>2</v>
          </cell>
          <cell r="AG133">
            <v>0</v>
          </cell>
          <cell r="AN133">
            <v>3381151</v>
          </cell>
          <cell r="AO133" t="str">
            <v>Y</v>
          </cell>
        </row>
        <row r="134">
          <cell r="B134" t="str">
            <v>Village</v>
          </cell>
          <cell r="C134" t="str">
            <v>PA</v>
          </cell>
          <cell r="D134" t="str">
            <v>Crooked Creek</v>
          </cell>
          <cell r="E134" t="str">
            <v>Equitable Gas Co.</v>
          </cell>
          <cell r="F134" t="str">
            <v>Midstream</v>
          </cell>
          <cell r="G134" t="str">
            <v>EQT</v>
          </cell>
          <cell r="H134" t="str">
            <v>Processing</v>
          </cell>
          <cell r="I134" t="str">
            <v>Gathering/Boosting</v>
          </cell>
          <cell r="K134" t="str">
            <v>No</v>
          </cell>
          <cell r="L134" t="str">
            <v>Compressor Station</v>
          </cell>
          <cell r="M134" t="str">
            <v>N</v>
          </cell>
          <cell r="N134" t="str">
            <v>N</v>
          </cell>
          <cell r="O134" t="str">
            <v>N</v>
          </cell>
          <cell r="P134">
            <v>9497730</v>
          </cell>
          <cell r="Q134">
            <v>1046</v>
          </cell>
          <cell r="R134">
            <v>9.2999999999999999E-2</v>
          </cell>
          <cell r="S134">
            <v>85.405000000000001</v>
          </cell>
          <cell r="Z134">
            <v>1</v>
          </cell>
          <cell r="AA134">
            <v>0</v>
          </cell>
          <cell r="AB134">
            <v>0</v>
          </cell>
          <cell r="AC134">
            <v>1</v>
          </cell>
          <cell r="AE134">
            <v>1</v>
          </cell>
          <cell r="AG134">
            <v>0</v>
          </cell>
          <cell r="AN134">
            <v>363</v>
          </cell>
          <cell r="AO134" t="str">
            <v>Y</v>
          </cell>
        </row>
        <row r="135">
          <cell r="B135" t="str">
            <v>Wampler Ridge</v>
          </cell>
          <cell r="C135" t="str">
            <v>VA</v>
          </cell>
          <cell r="D135" t="str">
            <v>Big Stone Gap</v>
          </cell>
          <cell r="E135" t="str">
            <v>Nora Gathering, LLC</v>
          </cell>
          <cell r="F135" t="str">
            <v>Midstream</v>
          </cell>
          <cell r="G135" t="str">
            <v>EQT</v>
          </cell>
          <cell r="H135" t="str">
            <v>Processing</v>
          </cell>
          <cell r="I135" t="str">
            <v>Gathering/Boosting</v>
          </cell>
          <cell r="K135" t="str">
            <v>No</v>
          </cell>
          <cell r="L135" t="str">
            <v>Compressor Station</v>
          </cell>
          <cell r="M135" t="str">
            <v>N</v>
          </cell>
          <cell r="N135" t="str">
            <v>N</v>
          </cell>
          <cell r="O135" t="str">
            <v>N</v>
          </cell>
          <cell r="P135">
            <v>3069887</v>
          </cell>
          <cell r="Q135">
            <v>1003.9</v>
          </cell>
          <cell r="R135">
            <v>1.036</v>
          </cell>
          <cell r="S135">
            <v>96.578000000000003</v>
          </cell>
          <cell r="T135">
            <v>0.74027077753555548</v>
          </cell>
          <cell r="U135">
            <v>16.330071218716146</v>
          </cell>
          <cell r="Z135">
            <v>4</v>
          </cell>
          <cell r="AA135">
            <v>1</v>
          </cell>
          <cell r="AB135">
            <v>0</v>
          </cell>
          <cell r="AE135">
            <v>2</v>
          </cell>
          <cell r="AG135">
            <v>0</v>
          </cell>
          <cell r="AO135" t="str">
            <v>Y</v>
          </cell>
        </row>
        <row r="136">
          <cell r="B136" t="str">
            <v>Waynesburg</v>
          </cell>
          <cell r="C136" t="str">
            <v>PA</v>
          </cell>
          <cell r="D136" t="str">
            <v>Waynesburg</v>
          </cell>
          <cell r="E136" t="str">
            <v>EQT Gathering, LLC</v>
          </cell>
          <cell r="F136" t="str">
            <v>Midstream</v>
          </cell>
          <cell r="G136" t="str">
            <v>EQT</v>
          </cell>
          <cell r="H136" t="str">
            <v>Processing</v>
          </cell>
          <cell r="I136" t="str">
            <v>Gathering/Boosting</v>
          </cell>
          <cell r="K136" t="str">
            <v>No</v>
          </cell>
          <cell r="L136" t="str">
            <v>Compressor Station</v>
          </cell>
          <cell r="M136" t="str">
            <v>N</v>
          </cell>
          <cell r="N136" t="str">
            <v>N</v>
          </cell>
          <cell r="O136" t="str">
            <v>N</v>
          </cell>
          <cell r="P136">
            <v>3952330</v>
          </cell>
          <cell r="Q136">
            <v>1137</v>
          </cell>
          <cell r="R136">
            <v>0.16400000000000001</v>
          </cell>
          <cell r="S136">
            <v>88.876999999999995</v>
          </cell>
          <cell r="Z136">
            <v>2</v>
          </cell>
          <cell r="AA136">
            <v>1</v>
          </cell>
          <cell r="AB136">
            <v>1</v>
          </cell>
          <cell r="AE136">
            <v>2</v>
          </cell>
          <cell r="AG136">
            <v>0</v>
          </cell>
          <cell r="AO136" t="str">
            <v>Y</v>
          </cell>
        </row>
        <row r="137">
          <cell r="B137" t="str">
            <v>West Fork</v>
          </cell>
          <cell r="C137" t="str">
            <v>WV</v>
          </cell>
          <cell r="D137" t="str">
            <v>Madison</v>
          </cell>
          <cell r="E137" t="str">
            <v>EQT Gathering, LLC</v>
          </cell>
          <cell r="F137" t="str">
            <v>Midstream</v>
          </cell>
          <cell r="G137" t="str">
            <v>EQT</v>
          </cell>
          <cell r="H137" t="str">
            <v>Processing</v>
          </cell>
          <cell r="I137" t="str">
            <v>Gathering/Boosting</v>
          </cell>
          <cell r="K137" t="str">
            <v>No</v>
          </cell>
          <cell r="L137" t="str">
            <v>Compressor Station</v>
          </cell>
          <cell r="M137" t="str">
            <v>N</v>
          </cell>
          <cell r="N137" t="str">
            <v>N</v>
          </cell>
          <cell r="O137" t="str">
            <v>N</v>
          </cell>
          <cell r="P137">
            <v>67671</v>
          </cell>
          <cell r="Q137">
            <v>1073.7</v>
          </cell>
          <cell r="R137">
            <v>0.17499999999999999</v>
          </cell>
          <cell r="S137">
            <v>95.064999999999998</v>
          </cell>
          <cell r="Z137">
            <v>1</v>
          </cell>
          <cell r="AA137">
            <v>1</v>
          </cell>
          <cell r="AE137">
            <v>2</v>
          </cell>
          <cell r="AG137">
            <v>0</v>
          </cell>
          <cell r="AO137" t="str">
            <v>Y</v>
          </cell>
        </row>
        <row r="138">
          <cell r="B138" t="str">
            <v>Wharncliffe</v>
          </cell>
          <cell r="C138" t="str">
            <v>WV</v>
          </cell>
          <cell r="D138" t="str">
            <v>Brenton</v>
          </cell>
          <cell r="E138" t="str">
            <v>EQT Gathering, LLC</v>
          </cell>
          <cell r="F138" t="str">
            <v>Midstream</v>
          </cell>
          <cell r="G138" t="str">
            <v>EQT</v>
          </cell>
          <cell r="H138" t="str">
            <v>Processing</v>
          </cell>
          <cell r="I138" t="str">
            <v>Gathering/Boosting</v>
          </cell>
          <cell r="K138" t="str">
            <v>No</v>
          </cell>
          <cell r="L138" t="str">
            <v>Compressor Station</v>
          </cell>
          <cell r="P138">
            <v>1095226</v>
          </cell>
          <cell r="Q138">
            <v>1089.8</v>
          </cell>
          <cell r="R138">
            <v>7.9000000000000001E-2</v>
          </cell>
          <cell r="S138">
            <v>92.277000000000001</v>
          </cell>
          <cell r="T138">
            <v>0.78980919704340846</v>
          </cell>
          <cell r="U138">
            <v>16.719159064605247</v>
          </cell>
          <cell r="Z138">
            <v>1</v>
          </cell>
          <cell r="AA138">
            <v>1</v>
          </cell>
          <cell r="AB138">
            <v>0</v>
          </cell>
          <cell r="AE138">
            <v>2</v>
          </cell>
          <cell r="AG138">
            <v>0</v>
          </cell>
          <cell r="AO138" t="str">
            <v>Y</v>
          </cell>
        </row>
        <row r="139">
          <cell r="B139" t="str">
            <v>Wharncliffe II</v>
          </cell>
          <cell r="C139" t="str">
            <v>WV</v>
          </cell>
          <cell r="D139" t="str">
            <v>Brenton</v>
          </cell>
          <cell r="E139" t="str">
            <v>EQT Gathering, LLC</v>
          </cell>
          <cell r="F139" t="str">
            <v>Midstream</v>
          </cell>
          <cell r="G139" t="str">
            <v>EQT</v>
          </cell>
          <cell r="H139" t="str">
            <v>Processing</v>
          </cell>
          <cell r="I139" t="str">
            <v>Gathering/Boosting</v>
          </cell>
          <cell r="K139" t="str">
            <v>No</v>
          </cell>
          <cell r="L139" t="str">
            <v>Compressor Station</v>
          </cell>
          <cell r="P139">
            <v>283905</v>
          </cell>
          <cell r="Q139">
            <v>1062.3</v>
          </cell>
          <cell r="R139">
            <v>0.107</v>
          </cell>
          <cell r="S139">
            <v>95.852000000000004</v>
          </cell>
          <cell r="Z139">
            <v>4</v>
          </cell>
          <cell r="AA139">
            <v>1</v>
          </cell>
          <cell r="AB139">
            <v>1</v>
          </cell>
          <cell r="AE139">
            <v>2</v>
          </cell>
          <cell r="AG139">
            <v>0</v>
          </cell>
          <cell r="AO139" t="str">
            <v>Y</v>
          </cell>
        </row>
        <row r="140">
          <cell r="B140" t="str">
            <v>Whittaker</v>
          </cell>
          <cell r="C140" t="str">
            <v>WV</v>
          </cell>
          <cell r="D140" t="str">
            <v>Madison</v>
          </cell>
          <cell r="E140" t="str">
            <v>EQT Gathering, LLC</v>
          </cell>
          <cell r="F140" t="str">
            <v>Midstream</v>
          </cell>
          <cell r="G140" t="str">
            <v>EQT</v>
          </cell>
          <cell r="H140" t="str">
            <v>Processing</v>
          </cell>
          <cell r="I140" t="str">
            <v>Gathering/Boosting</v>
          </cell>
          <cell r="K140" t="str">
            <v>No</v>
          </cell>
          <cell r="L140" t="str">
            <v>Compressor Station</v>
          </cell>
          <cell r="M140" t="str">
            <v>N</v>
          </cell>
          <cell r="N140" t="str">
            <v>N</v>
          </cell>
          <cell r="O140" t="str">
            <v>N</v>
          </cell>
          <cell r="P140">
            <v>530490</v>
          </cell>
          <cell r="Q140">
            <v>1041</v>
          </cell>
          <cell r="R140">
            <v>0.50900000000000001</v>
          </cell>
          <cell r="S140">
            <v>94.069000000000003</v>
          </cell>
          <cell r="Z140">
            <v>1</v>
          </cell>
          <cell r="AE140">
            <v>2</v>
          </cell>
          <cell r="AG140">
            <v>0</v>
          </cell>
          <cell r="AO140" t="str">
            <v>Y</v>
          </cell>
        </row>
        <row r="141">
          <cell r="B141" t="str">
            <v>Wildcat</v>
          </cell>
          <cell r="C141" t="str">
            <v>KY</v>
          </cell>
          <cell r="D141" t="str">
            <v>Pikeville</v>
          </cell>
          <cell r="E141" t="str">
            <v>EQT Gathering, LLC</v>
          </cell>
          <cell r="F141" t="str">
            <v>Midstream</v>
          </cell>
          <cell r="G141" t="str">
            <v>EQT</v>
          </cell>
          <cell r="H141" t="str">
            <v>Processing</v>
          </cell>
          <cell r="I141" t="str">
            <v>Gathering/Boosting</v>
          </cell>
          <cell r="K141" t="str">
            <v>No</v>
          </cell>
          <cell r="L141" t="str">
            <v>Compressor Station</v>
          </cell>
          <cell r="M141" t="str">
            <v>Y</v>
          </cell>
          <cell r="P141">
            <v>1595831</v>
          </cell>
          <cell r="Q141">
            <v>1258.3</v>
          </cell>
          <cell r="R141">
            <v>7.0000000000000007E-2</v>
          </cell>
          <cell r="S141">
            <v>74.501999999999995</v>
          </cell>
          <cell r="T141">
            <v>0.86130289125399073</v>
          </cell>
          <cell r="U141">
            <v>18.550206374436073</v>
          </cell>
          <cell r="Z141">
            <v>3</v>
          </cell>
          <cell r="AA141">
            <v>1</v>
          </cell>
          <cell r="AE141">
            <v>2</v>
          </cell>
          <cell r="AG141">
            <v>0</v>
          </cell>
          <cell r="AO141" t="str">
            <v>Y</v>
          </cell>
        </row>
        <row r="142">
          <cell r="B142" t="str">
            <v>Wiseman</v>
          </cell>
          <cell r="C142" t="str">
            <v>WV</v>
          </cell>
          <cell r="D142" t="str">
            <v>Madison</v>
          </cell>
          <cell r="E142" t="str">
            <v>EQT Gathering, LLC</v>
          </cell>
          <cell r="F142" t="str">
            <v>Midstream</v>
          </cell>
          <cell r="G142" t="str">
            <v>EQT</v>
          </cell>
          <cell r="H142" t="str">
            <v>Processing</v>
          </cell>
          <cell r="I142" t="str">
            <v>Gathering/Boosting</v>
          </cell>
          <cell r="K142" t="str">
            <v>No</v>
          </cell>
          <cell r="L142" t="str">
            <v>Compressor Station</v>
          </cell>
          <cell r="M142" t="str">
            <v>N</v>
          </cell>
          <cell r="N142" t="str">
            <v>N</v>
          </cell>
          <cell r="O142" t="str">
            <v>N</v>
          </cell>
          <cell r="Q142">
            <v>1041</v>
          </cell>
          <cell r="R142">
            <v>0.50900000000000001</v>
          </cell>
          <cell r="S142">
            <v>94.069000000000003</v>
          </cell>
          <cell r="Z142">
            <v>1</v>
          </cell>
          <cell r="AA142">
            <v>0</v>
          </cell>
          <cell r="AB142">
            <v>0</v>
          </cell>
          <cell r="AE142">
            <v>2</v>
          </cell>
          <cell r="AG142">
            <v>0</v>
          </cell>
          <cell r="AO142" t="str">
            <v>Y</v>
          </cell>
        </row>
        <row r="143">
          <cell r="B143" t="str">
            <v>Benezette</v>
          </cell>
          <cell r="C143" t="str">
            <v>PA</v>
          </cell>
          <cell r="D143" t="str">
            <v>Benezette</v>
          </cell>
          <cell r="E143" t="str">
            <v>EQT Production, LLC</v>
          </cell>
          <cell r="F143" t="str">
            <v>Midstream</v>
          </cell>
          <cell r="G143" t="str">
            <v>EQT</v>
          </cell>
          <cell r="I143" t="str">
            <v>Gathering/Boosting</v>
          </cell>
          <cell r="K143" t="str">
            <v>No</v>
          </cell>
          <cell r="L143" t="str">
            <v>Compressor Station</v>
          </cell>
          <cell r="Z143">
            <v>1</v>
          </cell>
          <cell r="AA143">
            <v>1</v>
          </cell>
          <cell r="AB143">
            <v>0</v>
          </cell>
        </row>
        <row r="144">
          <cell r="B144" t="str">
            <v>Tyler</v>
          </cell>
          <cell r="C144" t="str">
            <v>PA</v>
          </cell>
          <cell r="D144" t="str">
            <v>Benezette</v>
          </cell>
          <cell r="E144" t="str">
            <v>EQT Production, LLC</v>
          </cell>
          <cell r="F144" t="str">
            <v>Production</v>
          </cell>
          <cell r="G144" t="str">
            <v>EQT</v>
          </cell>
          <cell r="I144" t="str">
            <v>Gathering/Boosting</v>
          </cell>
          <cell r="K144" t="str">
            <v>No</v>
          </cell>
          <cell r="L144" t="str">
            <v>Compressor Station</v>
          </cell>
          <cell r="Z144">
            <v>1</v>
          </cell>
          <cell r="AA144">
            <v>0</v>
          </cell>
          <cell r="AB144">
            <v>0</v>
          </cell>
        </row>
        <row r="145">
          <cell r="B145" t="str">
            <v>Dickenson 1</v>
          </cell>
          <cell r="C145" t="str">
            <v>VA</v>
          </cell>
          <cell r="D145" t="str">
            <v>Pikeville</v>
          </cell>
          <cell r="E145" t="str">
            <v>Equitrans, LP</v>
          </cell>
          <cell r="F145" t="str">
            <v>Midstream</v>
          </cell>
          <cell r="G145" t="str">
            <v>EQT</v>
          </cell>
          <cell r="H145" t="str">
            <v>Processing</v>
          </cell>
          <cell r="I145" t="str">
            <v>Gathering/Boosting</v>
          </cell>
          <cell r="K145" t="str">
            <v>No</v>
          </cell>
          <cell r="L145" t="str">
            <v>Meter Station</v>
          </cell>
          <cell r="Q145">
            <v>1078.0999999999999</v>
          </cell>
          <cell r="R145">
            <v>9.0999999999999998E-2</v>
          </cell>
          <cell r="S145">
            <v>93.753</v>
          </cell>
          <cell r="AA145">
            <v>0</v>
          </cell>
          <cell r="AB145">
            <v>0</v>
          </cell>
          <cell r="AE145">
            <v>2</v>
          </cell>
          <cell r="AG145">
            <v>0</v>
          </cell>
          <cell r="AO145" t="str">
            <v>Y</v>
          </cell>
        </row>
        <row r="146">
          <cell r="B146" t="str">
            <v>Pipers Ridge</v>
          </cell>
          <cell r="C146" t="str">
            <v>PA</v>
          </cell>
          <cell r="D146" t="str">
            <v>Waynesburg</v>
          </cell>
          <cell r="E146" t="str">
            <v>EQT Gathering, LLC</v>
          </cell>
          <cell r="F146" t="str">
            <v>Midstream</v>
          </cell>
          <cell r="G146" t="str">
            <v>EQT</v>
          </cell>
          <cell r="H146" t="str">
            <v>Processing</v>
          </cell>
          <cell r="I146" t="str">
            <v>Meter Station - Processing</v>
          </cell>
          <cell r="K146" t="str">
            <v>No</v>
          </cell>
          <cell r="L146" t="str">
            <v>Meter Station</v>
          </cell>
          <cell r="Z146">
            <v>0</v>
          </cell>
          <cell r="AA146">
            <v>1</v>
          </cell>
          <cell r="AB146">
            <v>0</v>
          </cell>
        </row>
        <row r="147">
          <cell r="B147" t="str">
            <v>10 D-2 to line 55</v>
          </cell>
          <cell r="C147" t="str">
            <v>KY</v>
          </cell>
          <cell r="D147" t="str">
            <v>Pikeville</v>
          </cell>
          <cell r="E147" t="str">
            <v>Equitrans, LP</v>
          </cell>
          <cell r="F147" t="str">
            <v>Midstream</v>
          </cell>
          <cell r="G147" t="str">
            <v>EQT</v>
          </cell>
          <cell r="H147" t="str">
            <v>Processing</v>
          </cell>
          <cell r="I147" t="str">
            <v>Meter Station - Processing</v>
          </cell>
          <cell r="K147" t="str">
            <v>No</v>
          </cell>
          <cell r="L147" t="str">
            <v>Meter Station</v>
          </cell>
          <cell r="Q147">
            <v>1258.3</v>
          </cell>
          <cell r="R147">
            <v>7.0000000000000007E-2</v>
          </cell>
          <cell r="S147">
            <v>74.501999999999995</v>
          </cell>
          <cell r="AA147">
            <v>0</v>
          </cell>
          <cell r="AB147">
            <v>0</v>
          </cell>
          <cell r="AE147">
            <v>2</v>
          </cell>
          <cell r="AG147">
            <v>0</v>
          </cell>
          <cell r="AO147" t="str">
            <v>Y</v>
          </cell>
        </row>
        <row r="148">
          <cell r="B148" t="str">
            <v>B&amp;H Gas</v>
          </cell>
          <cell r="C148" t="str">
            <v>KY</v>
          </cell>
          <cell r="D148" t="str">
            <v>Pikeville</v>
          </cell>
          <cell r="E148" t="str">
            <v>Equitrans, LP</v>
          </cell>
          <cell r="F148" t="str">
            <v>Midstream</v>
          </cell>
          <cell r="G148" t="str">
            <v>EQT</v>
          </cell>
          <cell r="H148" t="str">
            <v>Processing</v>
          </cell>
          <cell r="I148" t="str">
            <v>Meter Station - Processing</v>
          </cell>
          <cell r="K148" t="str">
            <v>No</v>
          </cell>
          <cell r="L148" t="str">
            <v>Meter Station</v>
          </cell>
          <cell r="Q148">
            <v>1258.3</v>
          </cell>
          <cell r="R148">
            <v>7.0000000000000007E-2</v>
          </cell>
          <cell r="S148">
            <v>74.501999999999995</v>
          </cell>
          <cell r="AA148">
            <v>0</v>
          </cell>
          <cell r="AB148">
            <v>0</v>
          </cell>
          <cell r="AE148">
            <v>2</v>
          </cell>
          <cell r="AG148">
            <v>0</v>
          </cell>
          <cell r="AO148" t="str">
            <v>Y</v>
          </cell>
        </row>
        <row r="149">
          <cell r="B149" t="str">
            <v>Baileysville School</v>
          </cell>
          <cell r="C149" t="str">
            <v>WV</v>
          </cell>
          <cell r="D149" t="str">
            <v>Brenton</v>
          </cell>
          <cell r="E149" t="str">
            <v>Equitrans, LP</v>
          </cell>
          <cell r="F149" t="str">
            <v>Midstream</v>
          </cell>
          <cell r="G149" t="str">
            <v>EQT</v>
          </cell>
          <cell r="H149" t="str">
            <v>Processing</v>
          </cell>
          <cell r="I149" t="str">
            <v>Meter Station - Processing</v>
          </cell>
          <cell r="K149" t="str">
            <v>No</v>
          </cell>
          <cell r="L149" t="str">
            <v>Meter Station</v>
          </cell>
          <cell r="Q149">
            <v>1062.3</v>
          </cell>
          <cell r="R149">
            <v>0.107</v>
          </cell>
          <cell r="S149">
            <v>95.852000000000004</v>
          </cell>
          <cell r="AA149">
            <v>0</v>
          </cell>
          <cell r="AB149">
            <v>0</v>
          </cell>
          <cell r="AE149">
            <v>2</v>
          </cell>
          <cell r="AG149">
            <v>0</v>
          </cell>
          <cell r="AO149" t="str">
            <v>Y</v>
          </cell>
        </row>
        <row r="150">
          <cell r="B150" t="str">
            <v>Beckley Junction</v>
          </cell>
          <cell r="C150" t="str">
            <v>WV</v>
          </cell>
          <cell r="D150" t="str">
            <v>Madison</v>
          </cell>
          <cell r="E150" t="str">
            <v>Equitrans, LP</v>
          </cell>
          <cell r="F150" t="str">
            <v>Midstream</v>
          </cell>
          <cell r="G150" t="str">
            <v>EQT</v>
          </cell>
          <cell r="H150" t="str">
            <v>Processing</v>
          </cell>
          <cell r="I150" t="str">
            <v>Meter Station - Processing</v>
          </cell>
          <cell r="K150" t="str">
            <v>No</v>
          </cell>
          <cell r="L150" t="str">
            <v>Meter Station</v>
          </cell>
          <cell r="Q150">
            <v>1041</v>
          </cell>
          <cell r="R150">
            <v>0.50900000000000001</v>
          </cell>
          <cell r="S150">
            <v>94.069000000000003</v>
          </cell>
          <cell r="AA150">
            <v>0</v>
          </cell>
          <cell r="AB150">
            <v>0</v>
          </cell>
          <cell r="AE150">
            <v>2</v>
          </cell>
          <cell r="AG150">
            <v>0</v>
          </cell>
          <cell r="AO150" t="str">
            <v>Y</v>
          </cell>
        </row>
        <row r="151">
          <cell r="B151" t="str">
            <v>Blooming Rose DL-1755</v>
          </cell>
          <cell r="C151" t="str">
            <v>WV</v>
          </cell>
          <cell r="D151" t="str">
            <v>Madison</v>
          </cell>
          <cell r="E151" t="str">
            <v>Equitrans, LP</v>
          </cell>
          <cell r="F151" t="str">
            <v>Midstream</v>
          </cell>
          <cell r="G151" t="str">
            <v>EQT</v>
          </cell>
          <cell r="H151" t="str">
            <v>Processing</v>
          </cell>
          <cell r="I151" t="str">
            <v>Meter Station - Processing</v>
          </cell>
          <cell r="K151" t="str">
            <v>No</v>
          </cell>
          <cell r="L151" t="str">
            <v>Meter Station</v>
          </cell>
          <cell r="Q151">
            <v>1041</v>
          </cell>
          <cell r="R151">
            <v>0.50900000000000001</v>
          </cell>
          <cell r="S151">
            <v>94.069000000000003</v>
          </cell>
          <cell r="AA151">
            <v>0</v>
          </cell>
          <cell r="AB151">
            <v>0</v>
          </cell>
          <cell r="AE151">
            <v>2</v>
          </cell>
          <cell r="AG151">
            <v>0</v>
          </cell>
          <cell r="AO151" t="str">
            <v>Y</v>
          </cell>
        </row>
        <row r="152">
          <cell r="B152" t="str">
            <v>CABOT  WAREHOUSE  XS 2094</v>
          </cell>
          <cell r="C152" t="str">
            <v>WV</v>
          </cell>
          <cell r="D152" t="str">
            <v>Madison</v>
          </cell>
          <cell r="E152" t="str">
            <v>Equitrans, LP</v>
          </cell>
          <cell r="F152" t="str">
            <v>Midstream</v>
          </cell>
          <cell r="G152" t="str">
            <v>EQT</v>
          </cell>
          <cell r="H152" t="str">
            <v>Processing</v>
          </cell>
          <cell r="I152" t="str">
            <v>Meter Station - Processing</v>
          </cell>
          <cell r="K152" t="str">
            <v>No</v>
          </cell>
          <cell r="L152" t="str">
            <v>Meter Station</v>
          </cell>
          <cell r="Q152">
            <v>1041</v>
          </cell>
          <cell r="R152">
            <v>0.50900000000000001</v>
          </cell>
          <cell r="S152">
            <v>94.069000000000003</v>
          </cell>
          <cell r="AA152">
            <v>0</v>
          </cell>
          <cell r="AB152">
            <v>0</v>
          </cell>
          <cell r="AE152">
            <v>2</v>
          </cell>
          <cell r="AG152">
            <v>0</v>
          </cell>
          <cell r="AO152" t="str">
            <v>Y</v>
          </cell>
        </row>
        <row r="153">
          <cell r="B153" t="str">
            <v>Carr Creek HS</v>
          </cell>
          <cell r="C153" t="str">
            <v>KY</v>
          </cell>
          <cell r="D153" t="str">
            <v>Pikeville</v>
          </cell>
          <cell r="E153" t="str">
            <v>Equitrans, LP</v>
          </cell>
          <cell r="F153" t="str">
            <v>Midstream</v>
          </cell>
          <cell r="G153" t="str">
            <v>EQT</v>
          </cell>
          <cell r="H153" t="str">
            <v>Processing</v>
          </cell>
          <cell r="I153" t="str">
            <v>Meter Station - Processing</v>
          </cell>
          <cell r="K153" t="str">
            <v>No</v>
          </cell>
          <cell r="L153" t="str">
            <v>Meter Station</v>
          </cell>
          <cell r="Q153">
            <v>1258.3</v>
          </cell>
          <cell r="R153">
            <v>7.0000000000000007E-2</v>
          </cell>
          <cell r="S153">
            <v>74.501999999999995</v>
          </cell>
          <cell r="AA153">
            <v>0</v>
          </cell>
          <cell r="AB153">
            <v>0</v>
          </cell>
          <cell r="AE153">
            <v>2</v>
          </cell>
          <cell r="AG153">
            <v>0</v>
          </cell>
          <cell r="AO153" t="str">
            <v>Y</v>
          </cell>
        </row>
        <row r="154">
          <cell r="B154" t="str">
            <v>Chief Logan Boyscout- Garret FK XS 1952</v>
          </cell>
          <cell r="C154" t="str">
            <v>WV</v>
          </cell>
          <cell r="D154" t="str">
            <v>Madison</v>
          </cell>
          <cell r="E154" t="str">
            <v>Equitrans, LP</v>
          </cell>
          <cell r="F154" t="str">
            <v>Midstream</v>
          </cell>
          <cell r="G154" t="str">
            <v>EQT</v>
          </cell>
          <cell r="H154" t="str">
            <v>Processing</v>
          </cell>
          <cell r="I154" t="str">
            <v>Meter Station - Processing</v>
          </cell>
          <cell r="K154" t="str">
            <v>No</v>
          </cell>
          <cell r="L154" t="str">
            <v>Meter Station</v>
          </cell>
          <cell r="Q154">
            <v>1041</v>
          </cell>
          <cell r="R154">
            <v>0.50900000000000001</v>
          </cell>
          <cell r="S154">
            <v>94.069000000000003</v>
          </cell>
          <cell r="AA154">
            <v>0</v>
          </cell>
          <cell r="AB154">
            <v>0</v>
          </cell>
          <cell r="AE154">
            <v>2</v>
          </cell>
          <cell r="AG154">
            <v>0</v>
          </cell>
          <cell r="AO154" t="str">
            <v>Y</v>
          </cell>
        </row>
        <row r="155">
          <cell r="B155" t="str">
            <v>COAL CITY  (Sullivan)</v>
          </cell>
          <cell r="C155" t="str">
            <v>WV</v>
          </cell>
          <cell r="D155" t="str">
            <v>Madison</v>
          </cell>
          <cell r="E155" t="str">
            <v>Equitrans, LP</v>
          </cell>
          <cell r="F155" t="str">
            <v>Midstream</v>
          </cell>
          <cell r="G155" t="str">
            <v>EQT</v>
          </cell>
          <cell r="H155" t="str">
            <v>Processing</v>
          </cell>
          <cell r="I155" t="str">
            <v>Meter Station - Processing</v>
          </cell>
          <cell r="K155" t="str">
            <v>No</v>
          </cell>
          <cell r="L155" t="str">
            <v>Meter Station</v>
          </cell>
          <cell r="Q155">
            <v>1041</v>
          </cell>
          <cell r="R155">
            <v>0.50900000000000001</v>
          </cell>
          <cell r="S155">
            <v>94.069000000000003</v>
          </cell>
          <cell r="AA155">
            <v>0</v>
          </cell>
          <cell r="AB155">
            <v>0</v>
          </cell>
          <cell r="AE155">
            <v>2</v>
          </cell>
          <cell r="AG155">
            <v>0</v>
          </cell>
          <cell r="AO155" t="str">
            <v>Y</v>
          </cell>
        </row>
        <row r="156">
          <cell r="B156" t="str">
            <v>Consol</v>
          </cell>
          <cell r="C156" t="str">
            <v>KY</v>
          </cell>
          <cell r="D156" t="str">
            <v>Pikeville</v>
          </cell>
          <cell r="E156" t="str">
            <v>Equitrans, LP</v>
          </cell>
          <cell r="F156" t="str">
            <v>Midstream</v>
          </cell>
          <cell r="G156" t="str">
            <v>EQT</v>
          </cell>
          <cell r="H156" t="str">
            <v>Processing</v>
          </cell>
          <cell r="I156" t="str">
            <v>Meter Station - Processing</v>
          </cell>
          <cell r="K156" t="str">
            <v>No</v>
          </cell>
          <cell r="L156" t="str">
            <v>Meter Station</v>
          </cell>
          <cell r="Q156">
            <v>1258.3</v>
          </cell>
          <cell r="R156">
            <v>7.0000000000000007E-2</v>
          </cell>
          <cell r="S156">
            <v>74.501999999999995</v>
          </cell>
          <cell r="AA156">
            <v>0</v>
          </cell>
          <cell r="AB156">
            <v>0</v>
          </cell>
          <cell r="AE156">
            <v>2</v>
          </cell>
          <cell r="AG156">
            <v>0</v>
          </cell>
          <cell r="AO156" t="str">
            <v>Y</v>
          </cell>
        </row>
        <row r="157">
          <cell r="B157" t="str">
            <v>COOL RIDGE</v>
          </cell>
          <cell r="C157" t="str">
            <v>WV</v>
          </cell>
          <cell r="D157" t="str">
            <v>Madison</v>
          </cell>
          <cell r="E157" t="str">
            <v>Equitrans, LP</v>
          </cell>
          <cell r="F157" t="str">
            <v>Midstream</v>
          </cell>
          <cell r="G157" t="str">
            <v>EQT</v>
          </cell>
          <cell r="H157" t="str">
            <v>Processing</v>
          </cell>
          <cell r="I157" t="str">
            <v>Meter Station - Processing</v>
          </cell>
          <cell r="K157" t="str">
            <v>No</v>
          </cell>
          <cell r="L157" t="str">
            <v>Meter Station</v>
          </cell>
          <cell r="Q157">
            <v>1041</v>
          </cell>
          <cell r="R157">
            <v>0.50900000000000001</v>
          </cell>
          <cell r="S157">
            <v>94.069000000000003</v>
          </cell>
          <cell r="AA157">
            <v>0</v>
          </cell>
          <cell r="AB157">
            <v>0</v>
          </cell>
          <cell r="AE157">
            <v>2</v>
          </cell>
          <cell r="AG157">
            <v>0</v>
          </cell>
          <cell r="AO157" t="str">
            <v>Y</v>
          </cell>
        </row>
        <row r="158">
          <cell r="B158" t="str">
            <v>Crescent Rd</v>
          </cell>
          <cell r="C158" t="str">
            <v>WV</v>
          </cell>
          <cell r="D158" t="str">
            <v>Madison</v>
          </cell>
          <cell r="E158" t="str">
            <v>Equitrans, LP</v>
          </cell>
          <cell r="F158" t="str">
            <v>Midstream</v>
          </cell>
          <cell r="G158" t="str">
            <v>EQT</v>
          </cell>
          <cell r="H158" t="str">
            <v>Processing</v>
          </cell>
          <cell r="I158" t="str">
            <v>Meter Station - Processing</v>
          </cell>
          <cell r="K158" t="str">
            <v>No</v>
          </cell>
          <cell r="L158" t="str">
            <v>Meter Station</v>
          </cell>
          <cell r="Q158">
            <v>1041</v>
          </cell>
          <cell r="R158">
            <v>0.50900000000000001</v>
          </cell>
          <cell r="S158">
            <v>94.069000000000003</v>
          </cell>
          <cell r="AA158">
            <v>0</v>
          </cell>
          <cell r="AB158">
            <v>0</v>
          </cell>
          <cell r="AE158">
            <v>2</v>
          </cell>
          <cell r="AG158">
            <v>0</v>
          </cell>
          <cell r="AO158" t="str">
            <v>Y</v>
          </cell>
        </row>
        <row r="159">
          <cell r="B159" t="str">
            <v>Dickenson 3</v>
          </cell>
          <cell r="C159" t="str">
            <v>VA</v>
          </cell>
          <cell r="D159" t="str">
            <v>Pikeville</v>
          </cell>
          <cell r="E159" t="str">
            <v>Equitrans, LP</v>
          </cell>
          <cell r="F159" t="str">
            <v>Midstream</v>
          </cell>
          <cell r="G159" t="str">
            <v>EQT</v>
          </cell>
          <cell r="H159" t="str">
            <v>Processing</v>
          </cell>
          <cell r="I159" t="str">
            <v>Meter Station - Processing</v>
          </cell>
          <cell r="K159" t="str">
            <v>No</v>
          </cell>
          <cell r="L159" t="str">
            <v>Meter Station</v>
          </cell>
          <cell r="Q159">
            <v>1078.0999999999999</v>
          </cell>
          <cell r="R159">
            <v>9.0999999999999998E-2</v>
          </cell>
          <cell r="S159">
            <v>93.753</v>
          </cell>
          <cell r="AA159">
            <v>0</v>
          </cell>
          <cell r="AB159">
            <v>0</v>
          </cell>
          <cell r="AE159">
            <v>2</v>
          </cell>
          <cell r="AG159">
            <v>0</v>
          </cell>
          <cell r="AO159" t="str">
            <v>Y</v>
          </cell>
        </row>
        <row r="160">
          <cell r="B160" t="str">
            <v>Dickenson 4</v>
          </cell>
          <cell r="C160" t="str">
            <v>VA</v>
          </cell>
          <cell r="D160" t="str">
            <v>Pikeville</v>
          </cell>
          <cell r="E160" t="str">
            <v>Equitrans, LP</v>
          </cell>
          <cell r="F160" t="str">
            <v>Midstream</v>
          </cell>
          <cell r="G160" t="str">
            <v>EQT</v>
          </cell>
          <cell r="H160" t="str">
            <v>Processing</v>
          </cell>
          <cell r="I160" t="str">
            <v>Meter Station - Processing</v>
          </cell>
          <cell r="K160" t="str">
            <v>No</v>
          </cell>
          <cell r="L160" t="str">
            <v>Meter Station</v>
          </cell>
          <cell r="Q160">
            <v>1078.0999999999999</v>
          </cell>
          <cell r="R160">
            <v>9.0999999999999998E-2</v>
          </cell>
          <cell r="S160">
            <v>93.753</v>
          </cell>
          <cell r="AA160">
            <v>0</v>
          </cell>
          <cell r="AB160">
            <v>0</v>
          </cell>
          <cell r="AE160">
            <v>2</v>
          </cell>
          <cell r="AG160">
            <v>0</v>
          </cell>
          <cell r="AO160" t="str">
            <v>Y</v>
          </cell>
        </row>
        <row r="161">
          <cell r="B161" t="str">
            <v>Dickenson 6</v>
          </cell>
          <cell r="C161" t="str">
            <v>VA</v>
          </cell>
          <cell r="D161" t="str">
            <v>Pikeville</v>
          </cell>
          <cell r="E161" t="str">
            <v>Equitrans, LP</v>
          </cell>
          <cell r="F161" t="str">
            <v>Midstream</v>
          </cell>
          <cell r="G161" t="str">
            <v>EQT</v>
          </cell>
          <cell r="H161" t="str">
            <v>Processing</v>
          </cell>
          <cell r="I161" t="str">
            <v>Meter Station - Processing</v>
          </cell>
          <cell r="K161" t="str">
            <v>No</v>
          </cell>
          <cell r="L161" t="str">
            <v>Meter Station</v>
          </cell>
          <cell r="Q161">
            <v>1078.0999999999999</v>
          </cell>
          <cell r="R161">
            <v>9.0999999999999998E-2</v>
          </cell>
          <cell r="S161">
            <v>93.753</v>
          </cell>
          <cell r="AA161">
            <v>0</v>
          </cell>
          <cell r="AB161">
            <v>0</v>
          </cell>
          <cell r="AE161">
            <v>2</v>
          </cell>
          <cell r="AG161">
            <v>0</v>
          </cell>
          <cell r="AO161" t="str">
            <v>Y</v>
          </cell>
        </row>
        <row r="162">
          <cell r="B162" t="str">
            <v>Douglas Nursing Home</v>
          </cell>
          <cell r="C162" t="str">
            <v>KY</v>
          </cell>
          <cell r="D162" t="str">
            <v>Pikeville</v>
          </cell>
          <cell r="E162" t="str">
            <v>Equitrans, LP</v>
          </cell>
          <cell r="F162" t="str">
            <v>Midstream</v>
          </cell>
          <cell r="G162" t="str">
            <v>EQT</v>
          </cell>
          <cell r="H162" t="str">
            <v>Processing</v>
          </cell>
          <cell r="I162" t="str">
            <v>Meter Station - Processing</v>
          </cell>
          <cell r="K162" t="str">
            <v>No</v>
          </cell>
          <cell r="L162" t="str">
            <v>Meter Station</v>
          </cell>
          <cell r="Q162">
            <v>1258.3</v>
          </cell>
          <cell r="R162">
            <v>7.0000000000000007E-2</v>
          </cell>
          <cell r="S162">
            <v>74.501999999999995</v>
          </cell>
          <cell r="AA162">
            <v>0</v>
          </cell>
          <cell r="AB162">
            <v>0</v>
          </cell>
          <cell r="AE162">
            <v>2</v>
          </cell>
          <cell r="AG162">
            <v>0</v>
          </cell>
          <cell r="AO162" t="str">
            <v>Y</v>
          </cell>
        </row>
        <row r="163">
          <cell r="B163" t="str">
            <v>DRAWDY MTN DM-1638 XS 2207</v>
          </cell>
          <cell r="C163" t="str">
            <v>WV</v>
          </cell>
          <cell r="D163" t="str">
            <v>Madison</v>
          </cell>
          <cell r="E163" t="str">
            <v>Equitrans, LP</v>
          </cell>
          <cell r="F163" t="str">
            <v>Midstream</v>
          </cell>
          <cell r="G163" t="str">
            <v>EQT</v>
          </cell>
          <cell r="H163" t="str">
            <v>Processing</v>
          </cell>
          <cell r="I163" t="str">
            <v>Meter Station - Processing</v>
          </cell>
          <cell r="K163" t="str">
            <v>No</v>
          </cell>
          <cell r="L163" t="str">
            <v>Meter Station</v>
          </cell>
          <cell r="Q163">
            <v>1041</v>
          </cell>
          <cell r="R163">
            <v>0.50900000000000001</v>
          </cell>
          <cell r="S163">
            <v>94.069000000000003</v>
          </cell>
          <cell r="AA163">
            <v>0</v>
          </cell>
          <cell r="AB163">
            <v>0</v>
          </cell>
          <cell r="AE163">
            <v>2</v>
          </cell>
          <cell r="AG163">
            <v>0</v>
          </cell>
          <cell r="AO163" t="str">
            <v>Y</v>
          </cell>
        </row>
        <row r="164">
          <cell r="B164" t="str">
            <v>DUMP TL-279  MADISON YARD</v>
          </cell>
          <cell r="C164" t="str">
            <v>WV</v>
          </cell>
          <cell r="D164" t="str">
            <v>Madison</v>
          </cell>
          <cell r="E164" t="str">
            <v>Equitrans, LP</v>
          </cell>
          <cell r="F164" t="str">
            <v>Midstream</v>
          </cell>
          <cell r="G164" t="str">
            <v>EQT</v>
          </cell>
          <cell r="H164" t="str">
            <v>Processing</v>
          </cell>
          <cell r="I164" t="str">
            <v>Meter Station - Processing</v>
          </cell>
          <cell r="K164" t="str">
            <v>No</v>
          </cell>
          <cell r="L164" t="str">
            <v>Meter Station</v>
          </cell>
          <cell r="Q164">
            <v>1041</v>
          </cell>
          <cell r="R164">
            <v>0.50900000000000001</v>
          </cell>
          <cell r="S164">
            <v>94.069000000000003</v>
          </cell>
          <cell r="AA164">
            <v>0</v>
          </cell>
          <cell r="AB164">
            <v>0</v>
          </cell>
          <cell r="AE164">
            <v>2</v>
          </cell>
          <cell r="AG164">
            <v>0</v>
          </cell>
          <cell r="AO164" t="str">
            <v>Y</v>
          </cell>
        </row>
        <row r="165">
          <cell r="B165" t="str">
            <v>East Ky Utilities</v>
          </cell>
          <cell r="C165" t="str">
            <v>KY</v>
          </cell>
          <cell r="D165" t="str">
            <v>Pikeville</v>
          </cell>
          <cell r="E165" t="str">
            <v>Equitrans, LP</v>
          </cell>
          <cell r="F165" t="str">
            <v>Midstream</v>
          </cell>
          <cell r="G165" t="str">
            <v>EQT</v>
          </cell>
          <cell r="H165" t="str">
            <v>Processing</v>
          </cell>
          <cell r="I165" t="str">
            <v>Meter Station - Processing</v>
          </cell>
          <cell r="K165" t="str">
            <v>No</v>
          </cell>
          <cell r="L165" t="str">
            <v>Meter Station</v>
          </cell>
          <cell r="Q165">
            <v>1258.3</v>
          </cell>
          <cell r="R165">
            <v>7.0000000000000007E-2</v>
          </cell>
          <cell r="S165">
            <v>74.501999999999995</v>
          </cell>
          <cell r="AA165">
            <v>0</v>
          </cell>
          <cell r="AB165">
            <v>0</v>
          </cell>
          <cell r="AE165">
            <v>2</v>
          </cell>
          <cell r="AG165">
            <v>0</v>
          </cell>
          <cell r="AO165" t="str">
            <v>Y</v>
          </cell>
        </row>
        <row r="166">
          <cell r="B166" t="str">
            <v>East Ky Utilities</v>
          </cell>
          <cell r="C166" t="str">
            <v>KY</v>
          </cell>
          <cell r="D166" t="str">
            <v>Pikeville</v>
          </cell>
          <cell r="E166" t="str">
            <v>Equitrans, LP</v>
          </cell>
          <cell r="F166" t="str">
            <v>Midstream</v>
          </cell>
          <cell r="G166" t="str">
            <v>EQT</v>
          </cell>
          <cell r="H166" t="str">
            <v>Processing</v>
          </cell>
          <cell r="I166" t="str">
            <v>Meter Station - Processing</v>
          </cell>
          <cell r="K166" t="str">
            <v>No</v>
          </cell>
          <cell r="L166" t="str">
            <v>Meter Station</v>
          </cell>
          <cell r="Q166">
            <v>1258.3</v>
          </cell>
          <cell r="R166">
            <v>7.0000000000000007E-2</v>
          </cell>
          <cell r="S166">
            <v>74.501999999999995</v>
          </cell>
          <cell r="AA166">
            <v>0</v>
          </cell>
          <cell r="AB166">
            <v>0</v>
          </cell>
          <cell r="AE166">
            <v>2</v>
          </cell>
          <cell r="AG166">
            <v>0</v>
          </cell>
          <cell r="AO166" t="str">
            <v>Y</v>
          </cell>
        </row>
        <row r="167">
          <cell r="B167" t="str">
            <v>East Ky Utilities</v>
          </cell>
          <cell r="C167" t="str">
            <v>KY</v>
          </cell>
          <cell r="D167" t="str">
            <v>Pikeville</v>
          </cell>
          <cell r="E167" t="str">
            <v>Equitrans, LP</v>
          </cell>
          <cell r="F167" t="str">
            <v>Midstream</v>
          </cell>
          <cell r="G167" t="str">
            <v>EQT</v>
          </cell>
          <cell r="H167" t="str">
            <v>Processing</v>
          </cell>
          <cell r="I167" t="str">
            <v>Meter Station - Processing</v>
          </cell>
          <cell r="K167" t="str">
            <v>No</v>
          </cell>
          <cell r="L167" t="str">
            <v>Meter Station</v>
          </cell>
          <cell r="Q167">
            <v>1258.3</v>
          </cell>
          <cell r="R167">
            <v>7.0000000000000007E-2</v>
          </cell>
          <cell r="S167">
            <v>74.501999999999995</v>
          </cell>
          <cell r="AA167">
            <v>0</v>
          </cell>
          <cell r="AB167">
            <v>0</v>
          </cell>
          <cell r="AE167">
            <v>2</v>
          </cell>
          <cell r="AG167">
            <v>0</v>
          </cell>
          <cell r="AO167" t="str">
            <v>Y</v>
          </cell>
        </row>
        <row r="168">
          <cell r="B168" t="str">
            <v>East Ky Utilities</v>
          </cell>
          <cell r="C168" t="str">
            <v>KY</v>
          </cell>
          <cell r="D168" t="str">
            <v>Pikeville</v>
          </cell>
          <cell r="E168" t="str">
            <v>Equitrans, LP</v>
          </cell>
          <cell r="F168" t="str">
            <v>Midstream</v>
          </cell>
          <cell r="G168" t="str">
            <v>EQT</v>
          </cell>
          <cell r="H168" t="str">
            <v>Processing</v>
          </cell>
          <cell r="I168" t="str">
            <v>Meter Station - Processing</v>
          </cell>
          <cell r="K168" t="str">
            <v>No</v>
          </cell>
          <cell r="L168" t="str">
            <v>Meter Station</v>
          </cell>
          <cell r="Q168">
            <v>1258.3</v>
          </cell>
          <cell r="R168">
            <v>7.0000000000000007E-2</v>
          </cell>
          <cell r="S168">
            <v>74.501999999999995</v>
          </cell>
          <cell r="AA168">
            <v>0</v>
          </cell>
          <cell r="AB168">
            <v>0</v>
          </cell>
          <cell r="AE168">
            <v>2</v>
          </cell>
          <cell r="AG168">
            <v>0</v>
          </cell>
          <cell r="AO168" t="str">
            <v>Y</v>
          </cell>
        </row>
        <row r="169">
          <cell r="B169" t="str">
            <v>Elk Lick XS-1858</v>
          </cell>
          <cell r="C169" t="str">
            <v>WV</v>
          </cell>
          <cell r="D169" t="str">
            <v>Brenton</v>
          </cell>
          <cell r="E169" t="str">
            <v>Equitrans, LP</v>
          </cell>
          <cell r="F169" t="str">
            <v>Midstream</v>
          </cell>
          <cell r="G169" t="str">
            <v>EQT</v>
          </cell>
          <cell r="H169" t="str">
            <v>Processing</v>
          </cell>
          <cell r="I169" t="str">
            <v>Meter Station - Processing</v>
          </cell>
          <cell r="K169" t="str">
            <v>No</v>
          </cell>
          <cell r="L169" t="str">
            <v>Meter Station</v>
          </cell>
          <cell r="Q169">
            <v>1062.3</v>
          </cell>
          <cell r="R169">
            <v>0.107</v>
          </cell>
          <cell r="S169">
            <v>95.852000000000004</v>
          </cell>
          <cell r="AA169">
            <v>0</v>
          </cell>
          <cell r="AB169">
            <v>0</v>
          </cell>
          <cell r="AE169">
            <v>2</v>
          </cell>
          <cell r="AG169">
            <v>0</v>
          </cell>
          <cell r="AO169" t="str">
            <v>Y</v>
          </cell>
        </row>
        <row r="170">
          <cell r="B170" t="str">
            <v>FEDERAL COAL  MUNCY PLACE XS1578</v>
          </cell>
          <cell r="C170" t="str">
            <v>WV</v>
          </cell>
          <cell r="D170" t="str">
            <v>Madison</v>
          </cell>
          <cell r="E170" t="str">
            <v>Equitrans, LP</v>
          </cell>
          <cell r="F170" t="str">
            <v>Midstream</v>
          </cell>
          <cell r="G170" t="str">
            <v>EQT</v>
          </cell>
          <cell r="H170" t="str">
            <v>Processing</v>
          </cell>
          <cell r="I170" t="str">
            <v>Meter Station - Processing</v>
          </cell>
          <cell r="K170" t="str">
            <v>No</v>
          </cell>
          <cell r="L170" t="str">
            <v>Meter Station</v>
          </cell>
          <cell r="Q170">
            <v>1041</v>
          </cell>
          <cell r="R170">
            <v>0.50900000000000001</v>
          </cell>
          <cell r="S170">
            <v>94.069000000000003</v>
          </cell>
          <cell r="AA170">
            <v>0</v>
          </cell>
          <cell r="AB170">
            <v>0</v>
          </cell>
          <cell r="AE170">
            <v>2</v>
          </cell>
          <cell r="AG170">
            <v>0</v>
          </cell>
          <cell r="AO170" t="str">
            <v>Y</v>
          </cell>
        </row>
        <row r="171">
          <cell r="B171" t="str">
            <v>GHENT</v>
          </cell>
          <cell r="C171" t="str">
            <v>WV</v>
          </cell>
          <cell r="D171" t="str">
            <v>Madison</v>
          </cell>
          <cell r="E171" t="str">
            <v>Equitrans, LP</v>
          </cell>
          <cell r="F171" t="str">
            <v>Midstream</v>
          </cell>
          <cell r="G171" t="str">
            <v>EQT</v>
          </cell>
          <cell r="H171" t="str">
            <v>Processing</v>
          </cell>
          <cell r="I171" t="str">
            <v>Meter Station - Processing</v>
          </cell>
          <cell r="K171" t="str">
            <v>No</v>
          </cell>
          <cell r="L171" t="str">
            <v>Meter Station</v>
          </cell>
          <cell r="Q171">
            <v>1041</v>
          </cell>
          <cell r="R171">
            <v>0.50900000000000001</v>
          </cell>
          <cell r="S171">
            <v>94.069000000000003</v>
          </cell>
          <cell r="AA171">
            <v>0</v>
          </cell>
          <cell r="AB171">
            <v>0</v>
          </cell>
          <cell r="AE171">
            <v>2</v>
          </cell>
          <cell r="AG171">
            <v>0</v>
          </cell>
          <cell r="AO171" t="str">
            <v>Y</v>
          </cell>
        </row>
        <row r="172">
          <cell r="B172" t="str">
            <v>GP XS-19</v>
          </cell>
          <cell r="C172" t="str">
            <v>WV</v>
          </cell>
          <cell r="D172" t="str">
            <v>Brenton</v>
          </cell>
          <cell r="E172" t="str">
            <v>Equitrans, LP</v>
          </cell>
          <cell r="F172" t="str">
            <v>Midstream</v>
          </cell>
          <cell r="G172" t="str">
            <v>EQT</v>
          </cell>
          <cell r="H172" t="str">
            <v>Processing</v>
          </cell>
          <cell r="I172" t="str">
            <v>Meter Station - Processing</v>
          </cell>
          <cell r="K172" t="str">
            <v>No</v>
          </cell>
          <cell r="L172" t="str">
            <v>Meter Station</v>
          </cell>
          <cell r="Q172">
            <v>1062.3</v>
          </cell>
          <cell r="R172">
            <v>0.107</v>
          </cell>
          <cell r="S172">
            <v>95.852000000000004</v>
          </cell>
          <cell r="AA172">
            <v>0</v>
          </cell>
          <cell r="AB172">
            <v>0</v>
          </cell>
          <cell r="AE172">
            <v>2</v>
          </cell>
          <cell r="AG172">
            <v>0</v>
          </cell>
          <cell r="AO172" t="str">
            <v>Y</v>
          </cell>
        </row>
        <row r="173">
          <cell r="B173" t="str">
            <v>Gripevine 8034896</v>
          </cell>
          <cell r="C173" t="str">
            <v>WV</v>
          </cell>
          <cell r="D173" t="str">
            <v>Madison</v>
          </cell>
          <cell r="E173" t="str">
            <v>Equitrans, LP</v>
          </cell>
          <cell r="F173" t="str">
            <v>Midstream</v>
          </cell>
          <cell r="G173" t="str">
            <v>EQT</v>
          </cell>
          <cell r="H173" t="str">
            <v>Processing</v>
          </cell>
          <cell r="I173" t="str">
            <v>Meter Station - Processing</v>
          </cell>
          <cell r="K173" t="str">
            <v>No</v>
          </cell>
          <cell r="L173" t="str">
            <v>Meter Station</v>
          </cell>
          <cell r="Q173">
            <v>1041</v>
          </cell>
          <cell r="R173">
            <v>0.50900000000000001</v>
          </cell>
          <cell r="S173">
            <v>94.069000000000003</v>
          </cell>
          <cell r="AA173">
            <v>0</v>
          </cell>
          <cell r="AB173">
            <v>0</v>
          </cell>
          <cell r="AE173">
            <v>2</v>
          </cell>
          <cell r="AG173">
            <v>0</v>
          </cell>
          <cell r="AO173" t="str">
            <v>Y</v>
          </cell>
        </row>
        <row r="174">
          <cell r="B174" t="str">
            <v>Harper Heights</v>
          </cell>
          <cell r="C174" t="str">
            <v>WV</v>
          </cell>
          <cell r="D174" t="str">
            <v>Madison</v>
          </cell>
          <cell r="E174" t="str">
            <v>Equitrans, LP</v>
          </cell>
          <cell r="F174" t="str">
            <v>Midstream</v>
          </cell>
          <cell r="G174" t="str">
            <v>EQT</v>
          </cell>
          <cell r="H174" t="str">
            <v>Processing</v>
          </cell>
          <cell r="I174" t="str">
            <v>Meter Station - Processing</v>
          </cell>
          <cell r="K174" t="str">
            <v>No</v>
          </cell>
          <cell r="L174" t="str">
            <v>Meter Station</v>
          </cell>
          <cell r="Q174">
            <v>1041</v>
          </cell>
          <cell r="R174">
            <v>0.50900000000000001</v>
          </cell>
          <cell r="S174">
            <v>94.069000000000003</v>
          </cell>
          <cell r="AA174">
            <v>0</v>
          </cell>
          <cell r="AB174">
            <v>0</v>
          </cell>
          <cell r="AE174">
            <v>2</v>
          </cell>
          <cell r="AG174">
            <v>0</v>
          </cell>
          <cell r="AO174" t="str">
            <v>Y</v>
          </cell>
        </row>
        <row r="175">
          <cell r="B175" t="str">
            <v>Hi Hat</v>
          </cell>
          <cell r="C175" t="str">
            <v>KY</v>
          </cell>
          <cell r="D175" t="str">
            <v>Big Stone Gap</v>
          </cell>
          <cell r="E175" t="str">
            <v>EQT Gathering, LLC</v>
          </cell>
          <cell r="F175" t="str">
            <v>Midstream</v>
          </cell>
          <cell r="G175" t="str">
            <v>EQT</v>
          </cell>
          <cell r="H175" t="str">
            <v>Processing</v>
          </cell>
          <cell r="I175" t="str">
            <v>Meter Station - Processing</v>
          </cell>
          <cell r="K175" t="str">
            <v>No</v>
          </cell>
          <cell r="L175" t="str">
            <v>Meter Station</v>
          </cell>
          <cell r="M175" t="str">
            <v>N</v>
          </cell>
          <cell r="N175" t="str">
            <v>N</v>
          </cell>
          <cell r="O175" t="str">
            <v>N</v>
          </cell>
          <cell r="Q175">
            <v>1258.3</v>
          </cell>
          <cell r="R175">
            <v>7.0000000000000007E-2</v>
          </cell>
          <cell r="S175">
            <v>74.501999999999995</v>
          </cell>
          <cell r="Z175">
            <v>0</v>
          </cell>
          <cell r="AA175">
            <v>1</v>
          </cell>
          <cell r="AB175">
            <v>0</v>
          </cell>
          <cell r="AE175">
            <v>2</v>
          </cell>
          <cell r="AG175">
            <v>0</v>
          </cell>
          <cell r="AO175" t="str">
            <v>Y</v>
          </cell>
        </row>
        <row r="176">
          <cell r="B176" t="str">
            <v>Hope XS1230</v>
          </cell>
          <cell r="C176" t="str">
            <v>WV</v>
          </cell>
          <cell r="D176" t="str">
            <v>Madison</v>
          </cell>
          <cell r="E176" t="str">
            <v>Equitrans, LP</v>
          </cell>
          <cell r="F176" t="str">
            <v>Midstream</v>
          </cell>
          <cell r="G176" t="str">
            <v>EQT</v>
          </cell>
          <cell r="H176" t="str">
            <v>Processing</v>
          </cell>
          <cell r="I176" t="str">
            <v>Meter Station - Processing</v>
          </cell>
          <cell r="K176" t="str">
            <v>No</v>
          </cell>
          <cell r="L176" t="str">
            <v>Meter Station</v>
          </cell>
          <cell r="Q176">
            <v>1041</v>
          </cell>
          <cell r="R176">
            <v>0.50900000000000001</v>
          </cell>
          <cell r="S176">
            <v>94.069000000000003</v>
          </cell>
          <cell r="AA176">
            <v>0</v>
          </cell>
          <cell r="AB176">
            <v>0</v>
          </cell>
          <cell r="AE176">
            <v>2</v>
          </cell>
          <cell r="AG176">
            <v>0</v>
          </cell>
          <cell r="AO176" t="str">
            <v>Y</v>
          </cell>
        </row>
        <row r="177">
          <cell r="B177" t="str">
            <v>IDA Sales</v>
          </cell>
          <cell r="C177" t="str">
            <v>VA</v>
          </cell>
          <cell r="D177" t="str">
            <v>Pikeville</v>
          </cell>
          <cell r="E177" t="str">
            <v>Equitrans, LP</v>
          </cell>
          <cell r="F177" t="str">
            <v>Midstream</v>
          </cell>
          <cell r="G177" t="str">
            <v>EQT</v>
          </cell>
          <cell r="H177" t="str">
            <v>Processing</v>
          </cell>
          <cell r="I177" t="str">
            <v>Meter Station - Processing</v>
          </cell>
          <cell r="K177" t="str">
            <v>No</v>
          </cell>
          <cell r="L177" t="str">
            <v>Meter Station</v>
          </cell>
          <cell r="Q177">
            <v>1078.0999999999999</v>
          </cell>
          <cell r="R177">
            <v>9.0999999999999998E-2</v>
          </cell>
          <cell r="S177">
            <v>93.753</v>
          </cell>
          <cell r="AA177">
            <v>0</v>
          </cell>
          <cell r="AB177">
            <v>0</v>
          </cell>
          <cell r="AE177">
            <v>2</v>
          </cell>
          <cell r="AG177">
            <v>0</v>
          </cell>
          <cell r="AO177" t="str">
            <v>Y</v>
          </cell>
        </row>
        <row r="178">
          <cell r="B178" t="str">
            <v>Johnson Count Gas</v>
          </cell>
          <cell r="C178" t="str">
            <v>KY</v>
          </cell>
          <cell r="D178" t="str">
            <v>Pikeville</v>
          </cell>
          <cell r="E178" t="str">
            <v>Equitrans, LP</v>
          </cell>
          <cell r="F178" t="str">
            <v>Midstream</v>
          </cell>
          <cell r="G178" t="str">
            <v>EQT</v>
          </cell>
          <cell r="H178" t="str">
            <v>Processing</v>
          </cell>
          <cell r="I178" t="str">
            <v>Meter Station - Processing</v>
          </cell>
          <cell r="K178" t="str">
            <v>No</v>
          </cell>
          <cell r="L178" t="str">
            <v>Meter Station</v>
          </cell>
          <cell r="Q178">
            <v>1258.3</v>
          </cell>
          <cell r="R178">
            <v>7.0000000000000007E-2</v>
          </cell>
          <cell r="S178">
            <v>74.501999999999995</v>
          </cell>
          <cell r="AA178">
            <v>0</v>
          </cell>
          <cell r="AB178">
            <v>0</v>
          </cell>
          <cell r="AE178">
            <v>2</v>
          </cell>
          <cell r="AG178">
            <v>0</v>
          </cell>
          <cell r="AO178" t="str">
            <v>Y</v>
          </cell>
        </row>
        <row r="179">
          <cell r="B179" t="str">
            <v>Kinzer Drilling</v>
          </cell>
          <cell r="C179" t="str">
            <v>KY</v>
          </cell>
          <cell r="D179" t="str">
            <v>Pikeville</v>
          </cell>
          <cell r="E179" t="str">
            <v>Equitrans, LP</v>
          </cell>
          <cell r="F179" t="str">
            <v>Midstream</v>
          </cell>
          <cell r="G179" t="str">
            <v>EQT</v>
          </cell>
          <cell r="H179" t="str">
            <v>Processing</v>
          </cell>
          <cell r="I179" t="str">
            <v>Meter Station - Processing</v>
          </cell>
          <cell r="K179" t="str">
            <v>No</v>
          </cell>
          <cell r="L179" t="str">
            <v>Meter Station</v>
          </cell>
          <cell r="Q179">
            <v>1258.3</v>
          </cell>
          <cell r="R179">
            <v>7.0000000000000007E-2</v>
          </cell>
          <cell r="S179">
            <v>74.501999999999995</v>
          </cell>
          <cell r="AA179">
            <v>0</v>
          </cell>
          <cell r="AB179">
            <v>0</v>
          </cell>
          <cell r="AE179">
            <v>2</v>
          </cell>
          <cell r="AG179">
            <v>0</v>
          </cell>
          <cell r="AO179" t="str">
            <v>Y</v>
          </cell>
        </row>
        <row r="180">
          <cell r="B180" t="str">
            <v>MASSEY GX 3631</v>
          </cell>
          <cell r="C180" t="str">
            <v>WV</v>
          </cell>
          <cell r="D180" t="str">
            <v>Madison</v>
          </cell>
          <cell r="E180" t="str">
            <v>Equitrans, LP</v>
          </cell>
          <cell r="F180" t="str">
            <v>Midstream</v>
          </cell>
          <cell r="G180" t="str">
            <v>EQT</v>
          </cell>
          <cell r="H180" t="str">
            <v>Processing</v>
          </cell>
          <cell r="I180" t="str">
            <v>Meter Station - Processing</v>
          </cell>
          <cell r="K180" t="str">
            <v>No</v>
          </cell>
          <cell r="L180" t="str">
            <v>Meter Station</v>
          </cell>
          <cell r="Q180">
            <v>1041</v>
          </cell>
          <cell r="R180">
            <v>0.50900000000000001</v>
          </cell>
          <cell r="S180">
            <v>94.069000000000003</v>
          </cell>
          <cell r="AA180">
            <v>0</v>
          </cell>
          <cell r="AB180">
            <v>0</v>
          </cell>
          <cell r="AE180">
            <v>2</v>
          </cell>
          <cell r="AG180">
            <v>0</v>
          </cell>
          <cell r="AO180" t="str">
            <v>Y</v>
          </cell>
        </row>
        <row r="181">
          <cell r="B181" t="str">
            <v>Mayo School</v>
          </cell>
          <cell r="C181" t="str">
            <v>KY</v>
          </cell>
          <cell r="D181" t="str">
            <v>Pikeville</v>
          </cell>
          <cell r="E181" t="str">
            <v>Equitrans, LP</v>
          </cell>
          <cell r="F181" t="str">
            <v>Midstream</v>
          </cell>
          <cell r="G181" t="str">
            <v>EQT</v>
          </cell>
          <cell r="H181" t="str">
            <v>Processing</v>
          </cell>
          <cell r="I181" t="str">
            <v>Meter Station - Processing</v>
          </cell>
          <cell r="K181" t="str">
            <v>No</v>
          </cell>
          <cell r="L181" t="str">
            <v>Meter Station</v>
          </cell>
          <cell r="Q181">
            <v>1258.3</v>
          </cell>
          <cell r="R181">
            <v>7.0000000000000007E-2</v>
          </cell>
          <cell r="S181">
            <v>74.501999999999995</v>
          </cell>
          <cell r="AA181">
            <v>0</v>
          </cell>
          <cell r="AB181">
            <v>0</v>
          </cell>
          <cell r="AE181">
            <v>2</v>
          </cell>
          <cell r="AG181">
            <v>0</v>
          </cell>
          <cell r="AO181" t="str">
            <v>Y</v>
          </cell>
        </row>
        <row r="182">
          <cell r="B182" t="str">
            <v>Mike Little Gas</v>
          </cell>
          <cell r="C182" t="str">
            <v>KY</v>
          </cell>
          <cell r="D182" t="str">
            <v>Pikeville</v>
          </cell>
          <cell r="E182" t="str">
            <v>Equitrans, LP</v>
          </cell>
          <cell r="F182" t="str">
            <v>Midstream</v>
          </cell>
          <cell r="G182" t="str">
            <v>EQT</v>
          </cell>
          <cell r="H182" t="str">
            <v>Processing</v>
          </cell>
          <cell r="I182" t="str">
            <v>Meter Station - Processing</v>
          </cell>
          <cell r="K182" t="str">
            <v>No</v>
          </cell>
          <cell r="L182" t="str">
            <v>Meter Station</v>
          </cell>
          <cell r="Q182">
            <v>1258.3</v>
          </cell>
          <cell r="R182">
            <v>7.0000000000000007E-2</v>
          </cell>
          <cell r="S182">
            <v>74.501999999999995</v>
          </cell>
          <cell r="AA182">
            <v>0</v>
          </cell>
          <cell r="AB182">
            <v>0</v>
          </cell>
          <cell r="AE182">
            <v>2</v>
          </cell>
          <cell r="AG182">
            <v>0</v>
          </cell>
          <cell r="AO182" t="str">
            <v>Y</v>
          </cell>
        </row>
        <row r="183">
          <cell r="B183" t="str">
            <v>Mike Little Gas</v>
          </cell>
          <cell r="C183" t="str">
            <v>KY</v>
          </cell>
          <cell r="D183" t="str">
            <v>Pikeville</v>
          </cell>
          <cell r="E183" t="str">
            <v>Equitrans, LP</v>
          </cell>
          <cell r="F183" t="str">
            <v>Midstream</v>
          </cell>
          <cell r="G183" t="str">
            <v>EQT</v>
          </cell>
          <cell r="H183" t="str">
            <v>Processing</v>
          </cell>
          <cell r="I183" t="str">
            <v>Meter Station - Processing</v>
          </cell>
          <cell r="K183" t="str">
            <v>No</v>
          </cell>
          <cell r="L183" t="str">
            <v>Meter Station</v>
          </cell>
          <cell r="Q183">
            <v>1258.3</v>
          </cell>
          <cell r="R183">
            <v>7.0000000000000007E-2</v>
          </cell>
          <cell r="S183">
            <v>74.501999999999995</v>
          </cell>
          <cell r="AA183">
            <v>0</v>
          </cell>
          <cell r="AB183">
            <v>0</v>
          </cell>
          <cell r="AE183">
            <v>2</v>
          </cell>
          <cell r="AG183">
            <v>0</v>
          </cell>
          <cell r="AO183" t="str">
            <v>Y</v>
          </cell>
        </row>
        <row r="184">
          <cell r="B184" t="str">
            <v>Mountain Utilities Inc.</v>
          </cell>
          <cell r="C184" t="str">
            <v>KY</v>
          </cell>
          <cell r="D184" t="str">
            <v>Pikeville</v>
          </cell>
          <cell r="E184" t="str">
            <v>Equitrans, LP</v>
          </cell>
          <cell r="F184" t="str">
            <v>Midstream</v>
          </cell>
          <cell r="G184" t="str">
            <v>EQT</v>
          </cell>
          <cell r="H184" t="str">
            <v>Processing</v>
          </cell>
          <cell r="I184" t="str">
            <v>Meter Station - Processing</v>
          </cell>
          <cell r="K184" t="str">
            <v>No</v>
          </cell>
          <cell r="L184" t="str">
            <v>Meter Station</v>
          </cell>
          <cell r="Q184">
            <v>1258.3</v>
          </cell>
          <cell r="R184">
            <v>7.0000000000000007E-2</v>
          </cell>
          <cell r="S184">
            <v>74.501999999999995</v>
          </cell>
          <cell r="AA184">
            <v>0</v>
          </cell>
          <cell r="AB184">
            <v>0</v>
          </cell>
          <cell r="AE184">
            <v>2</v>
          </cell>
          <cell r="AG184">
            <v>0</v>
          </cell>
          <cell r="AO184" t="str">
            <v>Y</v>
          </cell>
        </row>
        <row r="185">
          <cell r="B185" t="str">
            <v>NELSON CAMP #3  D-15748  XS 2157</v>
          </cell>
          <cell r="C185" t="str">
            <v>WV</v>
          </cell>
          <cell r="D185" t="str">
            <v>Madison</v>
          </cell>
          <cell r="E185" t="str">
            <v>Equitrans, LP</v>
          </cell>
          <cell r="F185" t="str">
            <v>Midstream</v>
          </cell>
          <cell r="G185" t="str">
            <v>EQT</v>
          </cell>
          <cell r="H185" t="str">
            <v>Processing</v>
          </cell>
          <cell r="I185" t="str">
            <v>Meter Station - Processing</v>
          </cell>
          <cell r="K185" t="str">
            <v>No</v>
          </cell>
          <cell r="L185" t="str">
            <v>Meter Station</v>
          </cell>
          <cell r="Q185">
            <v>1041</v>
          </cell>
          <cell r="R185">
            <v>0.50900000000000001</v>
          </cell>
          <cell r="S185">
            <v>94.069000000000003</v>
          </cell>
          <cell r="AA185">
            <v>0</v>
          </cell>
          <cell r="AB185">
            <v>0</v>
          </cell>
          <cell r="AE185">
            <v>2</v>
          </cell>
          <cell r="AG185">
            <v>0</v>
          </cell>
          <cell r="AO185" t="str">
            <v>Y</v>
          </cell>
        </row>
        <row r="186">
          <cell r="B186" t="str">
            <v>Pine Street</v>
          </cell>
          <cell r="C186" t="str">
            <v>WV</v>
          </cell>
          <cell r="D186" t="str">
            <v>Madison</v>
          </cell>
          <cell r="E186" t="str">
            <v>Equitrans, LP</v>
          </cell>
          <cell r="F186" t="str">
            <v>Midstream</v>
          </cell>
          <cell r="G186" t="str">
            <v>EQT</v>
          </cell>
          <cell r="H186" t="str">
            <v>Processing</v>
          </cell>
          <cell r="I186" t="str">
            <v>Meter Station - Processing</v>
          </cell>
          <cell r="K186" t="str">
            <v>No</v>
          </cell>
          <cell r="L186" t="str">
            <v>Meter Station</v>
          </cell>
          <cell r="Q186">
            <v>1041</v>
          </cell>
          <cell r="R186">
            <v>0.50900000000000001</v>
          </cell>
          <cell r="S186">
            <v>94.069000000000003</v>
          </cell>
          <cell r="AA186">
            <v>0</v>
          </cell>
          <cell r="AB186">
            <v>0</v>
          </cell>
          <cell r="AE186">
            <v>2</v>
          </cell>
          <cell r="AG186">
            <v>0</v>
          </cell>
          <cell r="AO186" t="str">
            <v>Y</v>
          </cell>
        </row>
        <row r="187">
          <cell r="B187" t="str">
            <v>PRENTER #2 MILLTOWN  XS 2095</v>
          </cell>
          <cell r="C187" t="str">
            <v>WV</v>
          </cell>
          <cell r="D187" t="str">
            <v>Madison</v>
          </cell>
          <cell r="E187" t="str">
            <v>Equitrans, LP</v>
          </cell>
          <cell r="F187" t="str">
            <v>Midstream</v>
          </cell>
          <cell r="G187" t="str">
            <v>EQT</v>
          </cell>
          <cell r="H187" t="str">
            <v>Processing</v>
          </cell>
          <cell r="I187" t="str">
            <v>Meter Station - Processing</v>
          </cell>
          <cell r="K187" t="str">
            <v>No</v>
          </cell>
          <cell r="L187" t="str">
            <v>Meter Station</v>
          </cell>
          <cell r="Q187">
            <v>1041</v>
          </cell>
          <cell r="R187">
            <v>0.50900000000000001</v>
          </cell>
          <cell r="S187">
            <v>94.069000000000003</v>
          </cell>
          <cell r="AA187">
            <v>0</v>
          </cell>
          <cell r="AB187">
            <v>0</v>
          </cell>
          <cell r="AE187">
            <v>2</v>
          </cell>
          <cell r="AG187">
            <v>0</v>
          </cell>
          <cell r="AO187" t="str">
            <v>Y</v>
          </cell>
        </row>
        <row r="188">
          <cell r="B188" t="str">
            <v>Price Hill - JCT H-163/TL269</v>
          </cell>
          <cell r="C188" t="str">
            <v>WV</v>
          </cell>
          <cell r="D188" t="str">
            <v>Madison</v>
          </cell>
          <cell r="E188" t="str">
            <v>Equitrans, LP</v>
          </cell>
          <cell r="F188" t="str">
            <v>Midstream</v>
          </cell>
          <cell r="G188" t="str">
            <v>EQT</v>
          </cell>
          <cell r="H188" t="str">
            <v>Processing</v>
          </cell>
          <cell r="I188" t="str">
            <v>Meter Station - Processing</v>
          </cell>
          <cell r="K188" t="str">
            <v>No</v>
          </cell>
          <cell r="L188" t="str">
            <v>Meter Station</v>
          </cell>
          <cell r="Q188">
            <v>1041</v>
          </cell>
          <cell r="R188">
            <v>0.50900000000000001</v>
          </cell>
          <cell r="S188">
            <v>94.069000000000003</v>
          </cell>
          <cell r="AA188">
            <v>0</v>
          </cell>
          <cell r="AB188">
            <v>0</v>
          </cell>
          <cell r="AE188">
            <v>2</v>
          </cell>
          <cell r="AG188">
            <v>0</v>
          </cell>
          <cell r="AO188" t="str">
            <v>Y</v>
          </cell>
        </row>
        <row r="189">
          <cell r="B189" t="str">
            <v>Raleigh MS</v>
          </cell>
          <cell r="C189" t="str">
            <v>WV</v>
          </cell>
          <cell r="D189" t="str">
            <v>Madison</v>
          </cell>
          <cell r="E189" t="str">
            <v>Equitrans, LP</v>
          </cell>
          <cell r="F189" t="str">
            <v>Midstream</v>
          </cell>
          <cell r="G189" t="str">
            <v>EQT</v>
          </cell>
          <cell r="H189" t="str">
            <v>Processing</v>
          </cell>
          <cell r="I189" t="str">
            <v>Meter Station - Processing</v>
          </cell>
          <cell r="K189" t="str">
            <v>No</v>
          </cell>
          <cell r="L189" t="str">
            <v>Meter Station</v>
          </cell>
          <cell r="Q189">
            <v>1041</v>
          </cell>
          <cell r="R189">
            <v>0.50900000000000001</v>
          </cell>
          <cell r="S189">
            <v>94.069000000000003</v>
          </cell>
          <cell r="AA189">
            <v>0</v>
          </cell>
          <cell r="AB189">
            <v>0</v>
          </cell>
          <cell r="AE189">
            <v>2</v>
          </cell>
          <cell r="AG189">
            <v>0</v>
          </cell>
          <cell r="AO189" t="str">
            <v>Y</v>
          </cell>
        </row>
        <row r="190">
          <cell r="B190" t="str">
            <v>Raleigh Sales Meter at Harper Compressor</v>
          </cell>
          <cell r="C190" t="str">
            <v>WV</v>
          </cell>
          <cell r="D190" t="str">
            <v>Madison</v>
          </cell>
          <cell r="E190" t="str">
            <v>Equitrans, LP</v>
          </cell>
          <cell r="F190" t="str">
            <v>Midstream</v>
          </cell>
          <cell r="G190" t="str">
            <v>EQT</v>
          </cell>
          <cell r="H190" t="str">
            <v>Processing</v>
          </cell>
          <cell r="I190" t="str">
            <v>Meter Station - Processing</v>
          </cell>
          <cell r="K190" t="str">
            <v>No</v>
          </cell>
          <cell r="L190" t="str">
            <v>Meter Station</v>
          </cell>
          <cell r="Q190">
            <v>1041</v>
          </cell>
          <cell r="R190">
            <v>0.50900000000000001</v>
          </cell>
          <cell r="S190">
            <v>94.069000000000003</v>
          </cell>
          <cell r="AA190">
            <v>0</v>
          </cell>
          <cell r="AB190">
            <v>0</v>
          </cell>
          <cell r="AE190">
            <v>2</v>
          </cell>
          <cell r="AG190">
            <v>0</v>
          </cell>
          <cell r="AO190" t="str">
            <v>Y</v>
          </cell>
        </row>
        <row r="191">
          <cell r="B191" t="str">
            <v>Red Onion</v>
          </cell>
          <cell r="C191" t="str">
            <v>VA</v>
          </cell>
          <cell r="D191" t="str">
            <v>Big Stone Gap</v>
          </cell>
          <cell r="E191" t="str">
            <v>EQT Gathering, LLC</v>
          </cell>
          <cell r="F191" t="str">
            <v>Midstream</v>
          </cell>
          <cell r="G191" t="str">
            <v>EQT</v>
          </cell>
          <cell r="H191" t="str">
            <v>Processing</v>
          </cell>
          <cell r="I191" t="str">
            <v>Meter Station - Processing</v>
          </cell>
          <cell r="K191" t="str">
            <v>No</v>
          </cell>
          <cell r="L191" t="str">
            <v>Meter Station</v>
          </cell>
          <cell r="M191" t="str">
            <v>N</v>
          </cell>
          <cell r="N191" t="str">
            <v>N</v>
          </cell>
          <cell r="O191" t="str">
            <v>N</v>
          </cell>
          <cell r="Q191">
            <v>1078.0999999999999</v>
          </cell>
          <cell r="R191">
            <v>9.0999999999999998E-2</v>
          </cell>
          <cell r="S191">
            <v>93.753</v>
          </cell>
          <cell r="Z191">
            <v>0</v>
          </cell>
          <cell r="AA191">
            <v>0</v>
          </cell>
          <cell r="AB191">
            <v>0</v>
          </cell>
          <cell r="AC191">
            <v>0</v>
          </cell>
          <cell r="AE191">
            <v>2</v>
          </cell>
          <cell r="AG191">
            <v>0</v>
          </cell>
          <cell r="AO191" t="str">
            <v>Y</v>
          </cell>
        </row>
        <row r="192">
          <cell r="B192" t="str">
            <v>Roaring Fork to Ky</v>
          </cell>
          <cell r="C192" t="str">
            <v>KY</v>
          </cell>
          <cell r="D192" t="str">
            <v>Pikeville</v>
          </cell>
          <cell r="E192" t="str">
            <v>Equitrans, LP</v>
          </cell>
          <cell r="F192" t="str">
            <v>Midstream</v>
          </cell>
          <cell r="G192" t="str">
            <v>EQT</v>
          </cell>
          <cell r="H192" t="str">
            <v>Processing</v>
          </cell>
          <cell r="I192" t="str">
            <v>Meter Station - Processing</v>
          </cell>
          <cell r="K192" t="str">
            <v>No</v>
          </cell>
          <cell r="L192" t="str">
            <v>Meter Station</v>
          </cell>
          <cell r="Q192">
            <v>1258.3</v>
          </cell>
          <cell r="R192">
            <v>7.0000000000000007E-2</v>
          </cell>
          <cell r="S192">
            <v>74.501999999999995</v>
          </cell>
          <cell r="AA192">
            <v>0</v>
          </cell>
          <cell r="AB192">
            <v>0</v>
          </cell>
          <cell r="AE192">
            <v>2</v>
          </cell>
          <cell r="AG192">
            <v>0</v>
          </cell>
          <cell r="AO192" t="str">
            <v>Y</v>
          </cell>
        </row>
        <row r="193">
          <cell r="B193" t="str">
            <v>SETH STA JCT 880, DUMP GAS H-163 TO H-170</v>
          </cell>
          <cell r="C193" t="str">
            <v>WV</v>
          </cell>
          <cell r="D193" t="str">
            <v>Madison</v>
          </cell>
          <cell r="E193" t="str">
            <v>Equitrans, LP</v>
          </cell>
          <cell r="F193" t="str">
            <v>Midstream</v>
          </cell>
          <cell r="G193" t="str">
            <v>EQT</v>
          </cell>
          <cell r="H193" t="str">
            <v>Processing</v>
          </cell>
          <cell r="I193" t="str">
            <v>Meter Station - Processing</v>
          </cell>
          <cell r="K193" t="str">
            <v>No</v>
          </cell>
          <cell r="L193" t="str">
            <v>Meter Station</v>
          </cell>
          <cell r="Q193">
            <v>1041</v>
          </cell>
          <cell r="R193">
            <v>0.50900000000000001</v>
          </cell>
          <cell r="S193">
            <v>94.069000000000003</v>
          </cell>
          <cell r="AA193">
            <v>0</v>
          </cell>
          <cell r="AB193">
            <v>0</v>
          </cell>
          <cell r="AE193">
            <v>2</v>
          </cell>
          <cell r="AG193">
            <v>0</v>
          </cell>
          <cell r="AO193" t="str">
            <v>Y</v>
          </cell>
        </row>
        <row r="194">
          <cell r="B194" t="str">
            <v>Seth Sta Meter Run</v>
          </cell>
          <cell r="C194" t="str">
            <v>WV</v>
          </cell>
          <cell r="D194" t="str">
            <v>Madison</v>
          </cell>
          <cell r="E194" t="str">
            <v>Equitrans, LP</v>
          </cell>
          <cell r="F194" t="str">
            <v>Midstream</v>
          </cell>
          <cell r="G194" t="str">
            <v>EQT</v>
          </cell>
          <cell r="H194" t="str">
            <v>Processing</v>
          </cell>
          <cell r="I194" t="str">
            <v>Meter Station - Processing</v>
          </cell>
          <cell r="K194" t="str">
            <v>No</v>
          </cell>
          <cell r="L194" t="str">
            <v>Meter Station</v>
          </cell>
          <cell r="Q194">
            <v>1041</v>
          </cell>
          <cell r="R194">
            <v>0.50900000000000001</v>
          </cell>
          <cell r="S194">
            <v>94.069000000000003</v>
          </cell>
          <cell r="AA194">
            <v>0</v>
          </cell>
          <cell r="AB194">
            <v>0</v>
          </cell>
          <cell r="AE194">
            <v>2</v>
          </cell>
          <cell r="AG194">
            <v>0</v>
          </cell>
          <cell r="AO194" t="str">
            <v>Y</v>
          </cell>
        </row>
        <row r="195">
          <cell r="B195" t="str">
            <v>Shelby Gap</v>
          </cell>
          <cell r="C195" t="str">
            <v>VA</v>
          </cell>
          <cell r="D195" t="str">
            <v>Big Stone Gap</v>
          </cell>
          <cell r="E195" t="str">
            <v>EQT Gathering, LLC</v>
          </cell>
          <cell r="F195" t="str">
            <v>Midstream</v>
          </cell>
          <cell r="G195" t="str">
            <v>EQT</v>
          </cell>
          <cell r="H195" t="str">
            <v>Processing</v>
          </cell>
          <cell r="I195" t="str">
            <v>Meter Station - Processing</v>
          </cell>
          <cell r="K195" t="str">
            <v>No</v>
          </cell>
          <cell r="L195" t="str">
            <v>Meter Station</v>
          </cell>
          <cell r="M195" t="str">
            <v>N</v>
          </cell>
          <cell r="N195" t="str">
            <v>N</v>
          </cell>
          <cell r="O195" t="str">
            <v>N</v>
          </cell>
          <cell r="Q195">
            <v>1078.0999999999999</v>
          </cell>
          <cell r="R195">
            <v>9.0999999999999998E-2</v>
          </cell>
          <cell r="S195">
            <v>93.753</v>
          </cell>
          <cell r="Z195">
            <v>0</v>
          </cell>
          <cell r="AA195">
            <v>0</v>
          </cell>
          <cell r="AB195">
            <v>0</v>
          </cell>
          <cell r="AE195">
            <v>2</v>
          </cell>
          <cell r="AG195">
            <v>0</v>
          </cell>
          <cell r="AO195" t="str">
            <v>Y</v>
          </cell>
        </row>
        <row r="196">
          <cell r="B196" t="str">
            <v>SOUTHERN PUBLIC  MADISON LOT  XS1513</v>
          </cell>
          <cell r="C196" t="str">
            <v>WV</v>
          </cell>
          <cell r="D196" t="str">
            <v>Madison</v>
          </cell>
          <cell r="E196" t="str">
            <v>Equitrans, LP</v>
          </cell>
          <cell r="F196" t="str">
            <v>Midstream</v>
          </cell>
          <cell r="G196" t="str">
            <v>EQT</v>
          </cell>
          <cell r="H196" t="str">
            <v>Processing</v>
          </cell>
          <cell r="I196" t="str">
            <v>Meter Station - Processing</v>
          </cell>
          <cell r="K196" t="str">
            <v>No</v>
          </cell>
          <cell r="L196" t="str">
            <v>Meter Station</v>
          </cell>
          <cell r="Q196">
            <v>1041</v>
          </cell>
          <cell r="R196">
            <v>0.50900000000000001</v>
          </cell>
          <cell r="S196">
            <v>94.069000000000003</v>
          </cell>
          <cell r="AA196">
            <v>0</v>
          </cell>
          <cell r="AB196">
            <v>0</v>
          </cell>
          <cell r="AE196">
            <v>2</v>
          </cell>
          <cell r="AG196">
            <v>0</v>
          </cell>
          <cell r="AO196" t="str">
            <v>Y</v>
          </cell>
        </row>
        <row r="197">
          <cell r="B197" t="str">
            <v>Sumerco 835015</v>
          </cell>
          <cell r="C197" t="str">
            <v>WV</v>
          </cell>
          <cell r="D197" t="str">
            <v>Madison</v>
          </cell>
          <cell r="E197" t="str">
            <v>Equitrans, LP</v>
          </cell>
          <cell r="F197" t="str">
            <v>Midstream</v>
          </cell>
          <cell r="G197" t="str">
            <v>EQT</v>
          </cell>
          <cell r="H197" t="str">
            <v>Processing</v>
          </cell>
          <cell r="I197" t="str">
            <v>Meter Station - Processing</v>
          </cell>
          <cell r="K197" t="str">
            <v>No</v>
          </cell>
          <cell r="L197" t="str">
            <v>Meter Station</v>
          </cell>
          <cell r="Q197">
            <v>1041</v>
          </cell>
          <cell r="R197">
            <v>0.50900000000000001</v>
          </cell>
          <cell r="S197">
            <v>94.069000000000003</v>
          </cell>
          <cell r="AA197">
            <v>0</v>
          </cell>
          <cell r="AB197">
            <v>0</v>
          </cell>
          <cell r="AE197">
            <v>2</v>
          </cell>
          <cell r="AG197">
            <v>0</v>
          </cell>
          <cell r="AO197" t="str">
            <v>Y</v>
          </cell>
        </row>
        <row r="198">
          <cell r="B198" t="str">
            <v>UPPER ELY  HOPE XS-1230</v>
          </cell>
          <cell r="C198" t="str">
            <v>WV</v>
          </cell>
          <cell r="D198" t="str">
            <v>Madison</v>
          </cell>
          <cell r="E198" t="str">
            <v>Equitrans, LP</v>
          </cell>
          <cell r="F198" t="str">
            <v>Midstream</v>
          </cell>
          <cell r="G198" t="str">
            <v>EQT</v>
          </cell>
          <cell r="H198" t="str">
            <v>Processing</v>
          </cell>
          <cell r="I198" t="str">
            <v>Meter Station - Processing</v>
          </cell>
          <cell r="K198" t="str">
            <v>No</v>
          </cell>
          <cell r="L198" t="str">
            <v>Meter Station</v>
          </cell>
          <cell r="Q198">
            <v>1041</v>
          </cell>
          <cell r="R198">
            <v>0.50900000000000001</v>
          </cell>
          <cell r="S198">
            <v>94.069000000000003</v>
          </cell>
          <cell r="AA198">
            <v>0</v>
          </cell>
          <cell r="AB198">
            <v>0</v>
          </cell>
          <cell r="AE198">
            <v>2</v>
          </cell>
          <cell r="AG198">
            <v>0</v>
          </cell>
          <cell r="AO198" t="str">
            <v>Y</v>
          </cell>
        </row>
        <row r="199">
          <cell r="B199" t="str">
            <v>UVA Wise</v>
          </cell>
          <cell r="C199" t="str">
            <v>VA</v>
          </cell>
          <cell r="D199" t="str">
            <v>Pikeville</v>
          </cell>
          <cell r="E199" t="str">
            <v>Equitrans, LP</v>
          </cell>
          <cell r="F199" t="str">
            <v>Midstream</v>
          </cell>
          <cell r="G199" t="str">
            <v>EQT</v>
          </cell>
          <cell r="H199" t="str">
            <v>Processing</v>
          </cell>
          <cell r="I199" t="str">
            <v>Meter Station - Processing</v>
          </cell>
          <cell r="K199" t="str">
            <v>No</v>
          </cell>
          <cell r="L199" t="str">
            <v>Meter Station</v>
          </cell>
          <cell r="Q199">
            <v>1078.0999999999999</v>
          </cell>
          <cell r="R199">
            <v>9.0999999999999998E-2</v>
          </cell>
          <cell r="S199">
            <v>93.753</v>
          </cell>
          <cell r="AA199">
            <v>0</v>
          </cell>
          <cell r="AB199">
            <v>0</v>
          </cell>
          <cell r="AE199">
            <v>2</v>
          </cell>
          <cell r="AG199">
            <v>0</v>
          </cell>
          <cell r="AO199" t="str">
            <v>Y</v>
          </cell>
        </row>
        <row r="200">
          <cell r="B200" t="str">
            <v>Warco</v>
          </cell>
          <cell r="C200" t="str">
            <v>KY</v>
          </cell>
          <cell r="D200" t="str">
            <v>Pikeville</v>
          </cell>
          <cell r="E200" t="str">
            <v>Equitrans, LP</v>
          </cell>
          <cell r="F200" t="str">
            <v>Midstream</v>
          </cell>
          <cell r="G200" t="str">
            <v>EQT</v>
          </cell>
          <cell r="H200" t="str">
            <v>Processing</v>
          </cell>
          <cell r="I200" t="str">
            <v>Meter Station - Processing</v>
          </cell>
          <cell r="K200" t="str">
            <v>No</v>
          </cell>
          <cell r="L200" t="str">
            <v>Meter Station</v>
          </cell>
          <cell r="Q200">
            <v>1258.3</v>
          </cell>
          <cell r="R200">
            <v>7.0000000000000007E-2</v>
          </cell>
          <cell r="S200">
            <v>74.501999999999995</v>
          </cell>
          <cell r="AA200">
            <v>0</v>
          </cell>
          <cell r="AB200">
            <v>0</v>
          </cell>
          <cell r="AE200">
            <v>2</v>
          </cell>
          <cell r="AG200">
            <v>0</v>
          </cell>
          <cell r="AO200" t="str">
            <v>Y</v>
          </cell>
        </row>
        <row r="201">
          <cell r="B201" t="str">
            <v>Waybright Street</v>
          </cell>
          <cell r="C201" t="str">
            <v>WV</v>
          </cell>
          <cell r="D201" t="str">
            <v>Madison</v>
          </cell>
          <cell r="E201" t="str">
            <v>Equitrans, LP</v>
          </cell>
          <cell r="F201" t="str">
            <v>Midstream</v>
          </cell>
          <cell r="G201" t="str">
            <v>EQT</v>
          </cell>
          <cell r="H201" t="str">
            <v>Processing</v>
          </cell>
          <cell r="I201" t="str">
            <v>Meter Station - Processing</v>
          </cell>
          <cell r="K201" t="str">
            <v>No</v>
          </cell>
          <cell r="L201" t="str">
            <v>Meter Station</v>
          </cell>
          <cell r="Q201">
            <v>1041</v>
          </cell>
          <cell r="R201">
            <v>0.50900000000000001</v>
          </cell>
          <cell r="S201">
            <v>94.069000000000003</v>
          </cell>
          <cell r="AA201">
            <v>0</v>
          </cell>
          <cell r="AB201">
            <v>0</v>
          </cell>
          <cell r="AE201">
            <v>2</v>
          </cell>
          <cell r="AG201">
            <v>0</v>
          </cell>
          <cell r="AO201" t="str">
            <v>Y</v>
          </cell>
        </row>
        <row r="202">
          <cell r="B202" t="str">
            <v>Whitesville - Blue Pennant Road  XS 2115</v>
          </cell>
          <cell r="C202" t="str">
            <v>WV</v>
          </cell>
          <cell r="D202" t="str">
            <v>Madison</v>
          </cell>
          <cell r="E202" t="str">
            <v>Equitrans, LP</v>
          </cell>
          <cell r="F202" t="str">
            <v>Midstream</v>
          </cell>
          <cell r="G202" t="str">
            <v>EQT</v>
          </cell>
          <cell r="H202" t="str">
            <v>Processing</v>
          </cell>
          <cell r="I202" t="str">
            <v>Meter Station - Processing</v>
          </cell>
          <cell r="K202" t="str">
            <v>No</v>
          </cell>
          <cell r="L202" t="str">
            <v>Meter Station</v>
          </cell>
          <cell r="Q202">
            <v>1041</v>
          </cell>
          <cell r="R202">
            <v>0.50900000000000001</v>
          </cell>
          <cell r="S202">
            <v>94.069000000000003</v>
          </cell>
          <cell r="AA202">
            <v>0</v>
          </cell>
          <cell r="AB202">
            <v>0</v>
          </cell>
          <cell r="AE202">
            <v>2</v>
          </cell>
          <cell r="AG202">
            <v>0</v>
          </cell>
          <cell r="AO202" t="str">
            <v>Y</v>
          </cell>
        </row>
        <row r="203">
          <cell r="B203" t="str">
            <v>Whitesville Junior High</v>
          </cell>
          <cell r="C203" t="str">
            <v>WV</v>
          </cell>
          <cell r="D203" t="str">
            <v>Madison</v>
          </cell>
          <cell r="E203" t="str">
            <v>Equitrans, LP</v>
          </cell>
          <cell r="F203" t="str">
            <v>Midstream</v>
          </cell>
          <cell r="G203" t="str">
            <v>EQT</v>
          </cell>
          <cell r="H203" t="str">
            <v>Processing</v>
          </cell>
          <cell r="I203" t="str">
            <v>Meter Station - Processing</v>
          </cell>
          <cell r="K203" t="str">
            <v>No</v>
          </cell>
          <cell r="L203" t="str">
            <v>Meter Station</v>
          </cell>
          <cell r="Q203">
            <v>1041</v>
          </cell>
          <cell r="R203">
            <v>0.50900000000000001</v>
          </cell>
          <cell r="S203">
            <v>94.069000000000003</v>
          </cell>
          <cell r="AA203">
            <v>0</v>
          </cell>
          <cell r="AB203">
            <v>0</v>
          </cell>
          <cell r="AE203">
            <v>2</v>
          </cell>
          <cell r="AG203">
            <v>0</v>
          </cell>
          <cell r="AO203" t="str">
            <v>Y</v>
          </cell>
        </row>
        <row r="204">
          <cell r="B204" t="str">
            <v>Wickham</v>
          </cell>
          <cell r="C204" t="str">
            <v>WV</v>
          </cell>
          <cell r="D204" t="str">
            <v>Madison</v>
          </cell>
          <cell r="E204" t="str">
            <v>Equitrans, LP</v>
          </cell>
          <cell r="F204" t="str">
            <v>Midstream</v>
          </cell>
          <cell r="G204" t="str">
            <v>EQT</v>
          </cell>
          <cell r="H204" t="str">
            <v>Processing</v>
          </cell>
          <cell r="I204" t="str">
            <v>Meter Station - Processing</v>
          </cell>
          <cell r="K204" t="str">
            <v>No</v>
          </cell>
          <cell r="L204" t="str">
            <v>Meter Station</v>
          </cell>
          <cell r="Q204">
            <v>1041</v>
          </cell>
          <cell r="R204">
            <v>0.50900000000000001</v>
          </cell>
          <cell r="S204">
            <v>94.069000000000003</v>
          </cell>
          <cell r="AA204">
            <v>0</v>
          </cell>
          <cell r="AB204">
            <v>0</v>
          </cell>
          <cell r="AE204">
            <v>2</v>
          </cell>
          <cell r="AG204">
            <v>0</v>
          </cell>
          <cell r="AO204" t="str">
            <v>Y</v>
          </cell>
        </row>
        <row r="205">
          <cell r="B205" t="str">
            <v>WILLIAMS MTN  BOONE  XS 2099</v>
          </cell>
          <cell r="C205" t="str">
            <v>WV</v>
          </cell>
          <cell r="D205" t="str">
            <v>Madison</v>
          </cell>
          <cell r="E205" t="str">
            <v>Equitrans, LP</v>
          </cell>
          <cell r="F205" t="str">
            <v>Midstream</v>
          </cell>
          <cell r="G205" t="str">
            <v>EQT</v>
          </cell>
          <cell r="H205" t="str">
            <v>Processing</v>
          </cell>
          <cell r="I205" t="str">
            <v>Meter Station - Processing</v>
          </cell>
          <cell r="K205" t="str">
            <v>No</v>
          </cell>
          <cell r="L205" t="str">
            <v>Meter Station</v>
          </cell>
          <cell r="Q205">
            <v>1041</v>
          </cell>
          <cell r="R205">
            <v>0.50900000000000001</v>
          </cell>
          <cell r="S205">
            <v>94.069000000000003</v>
          </cell>
          <cell r="AA205">
            <v>0</v>
          </cell>
          <cell r="AB205">
            <v>0</v>
          </cell>
          <cell r="AE205">
            <v>2</v>
          </cell>
          <cell r="AG205">
            <v>0</v>
          </cell>
          <cell r="AO205" t="str">
            <v>Y</v>
          </cell>
        </row>
        <row r="206">
          <cell r="B206" t="str">
            <v>Hopewell Ridge</v>
          </cell>
          <cell r="C206" t="str">
            <v>PA</v>
          </cell>
          <cell r="D206" t="str">
            <v>Waynesburg</v>
          </cell>
          <cell r="E206" t="str">
            <v>EQT Gathering, LLC</v>
          </cell>
          <cell r="F206" t="str">
            <v>Midstream</v>
          </cell>
          <cell r="G206" t="str">
            <v>EQT</v>
          </cell>
          <cell r="I206" t="str">
            <v>Meter Station - Processing</v>
          </cell>
          <cell r="K206" t="str">
            <v>No</v>
          </cell>
          <cell r="L206" t="str">
            <v>Meter Station</v>
          </cell>
          <cell r="Z206">
            <v>0</v>
          </cell>
          <cell r="AA206">
            <v>1</v>
          </cell>
          <cell r="AB206">
            <v>0</v>
          </cell>
          <cell r="AO206" t="str">
            <v>N</v>
          </cell>
        </row>
        <row r="207">
          <cell r="B207" t="str">
            <v>Antonovich</v>
          </cell>
          <cell r="C207" t="str">
            <v>WV/PA</v>
          </cell>
          <cell r="E207" t="str">
            <v>Equitrans, LP</v>
          </cell>
          <cell r="F207" t="str">
            <v>Midstream</v>
          </cell>
          <cell r="G207" t="str">
            <v>EQT</v>
          </cell>
          <cell r="H207" t="str">
            <v>T&amp;S</v>
          </cell>
          <cell r="I207" t="str">
            <v>Meter Station - T&amp;S</v>
          </cell>
          <cell r="K207" t="str">
            <v>No</v>
          </cell>
          <cell r="L207" t="str">
            <v>Meter Station</v>
          </cell>
          <cell r="AA207">
            <v>0</v>
          </cell>
          <cell r="AB207">
            <v>0</v>
          </cell>
          <cell r="AE207">
            <v>2</v>
          </cell>
          <cell r="AG207">
            <v>0</v>
          </cell>
          <cell r="AO207" t="str">
            <v>Y</v>
          </cell>
        </row>
        <row r="208">
          <cell r="B208" t="str">
            <v>Blacksville</v>
          </cell>
          <cell r="C208" t="str">
            <v>WV</v>
          </cell>
          <cell r="E208" t="str">
            <v>Equitrans, LP</v>
          </cell>
          <cell r="F208" t="str">
            <v>Midstream</v>
          </cell>
          <cell r="G208" t="str">
            <v>EQT</v>
          </cell>
          <cell r="H208" t="str">
            <v>T&amp;S</v>
          </cell>
          <cell r="I208" t="str">
            <v>Meter Station - T&amp;S</v>
          </cell>
          <cell r="K208" t="str">
            <v>No</v>
          </cell>
          <cell r="L208" t="str">
            <v>Meter Station</v>
          </cell>
          <cell r="AA208">
            <v>0</v>
          </cell>
          <cell r="AB208">
            <v>0</v>
          </cell>
          <cell r="AE208">
            <v>2</v>
          </cell>
          <cell r="AG208">
            <v>0</v>
          </cell>
          <cell r="AN208">
            <v>3487</v>
          </cell>
          <cell r="AO208" t="str">
            <v>Y</v>
          </cell>
        </row>
        <row r="209">
          <cell r="B209" t="str">
            <v>Bradford Woods / Columbia</v>
          </cell>
          <cell r="C209" t="str">
            <v>WV/PA</v>
          </cell>
          <cell r="E209" t="str">
            <v>Equitrans, LP</v>
          </cell>
          <cell r="F209" t="str">
            <v>Midstream</v>
          </cell>
          <cell r="G209" t="str">
            <v>EQT</v>
          </cell>
          <cell r="H209" t="str">
            <v>T&amp;S</v>
          </cell>
          <cell r="I209" t="str">
            <v>Meter Station - T&amp;S</v>
          </cell>
          <cell r="K209" t="str">
            <v>No</v>
          </cell>
          <cell r="L209" t="str">
            <v>Meter Station</v>
          </cell>
          <cell r="AA209">
            <v>0</v>
          </cell>
          <cell r="AB209">
            <v>0</v>
          </cell>
          <cell r="AE209">
            <v>2</v>
          </cell>
          <cell r="AG209">
            <v>0</v>
          </cell>
          <cell r="AO209" t="str">
            <v>Y</v>
          </cell>
        </row>
        <row r="210">
          <cell r="B210" t="str">
            <v>Crayne Farm</v>
          </cell>
          <cell r="C210" t="str">
            <v>PA</v>
          </cell>
          <cell r="D210" t="str">
            <v>Waynesburg</v>
          </cell>
          <cell r="E210" t="str">
            <v>Equitrans, LP</v>
          </cell>
          <cell r="F210" t="str">
            <v>Midstream</v>
          </cell>
          <cell r="G210" t="str">
            <v>EQT</v>
          </cell>
          <cell r="H210" t="str">
            <v>T&amp;S</v>
          </cell>
          <cell r="I210" t="str">
            <v>Meter Station - T&amp;S</v>
          </cell>
          <cell r="K210" t="str">
            <v>No</v>
          </cell>
          <cell r="L210" t="str">
            <v>Meter Station</v>
          </cell>
          <cell r="M210" t="str">
            <v>N</v>
          </cell>
          <cell r="N210" t="str">
            <v>N</v>
          </cell>
          <cell r="O210" t="str">
            <v>N</v>
          </cell>
          <cell r="Q210">
            <v>1137</v>
          </cell>
          <cell r="R210">
            <v>0.16400000000000001</v>
          </cell>
          <cell r="S210">
            <v>88.876999999999995</v>
          </cell>
          <cell r="V210">
            <v>0</v>
          </cell>
          <cell r="W210">
            <v>38</v>
          </cell>
          <cell r="Z210">
            <v>0</v>
          </cell>
          <cell r="AA210">
            <v>0</v>
          </cell>
          <cell r="AB210">
            <v>0</v>
          </cell>
          <cell r="AE210">
            <v>2</v>
          </cell>
          <cell r="AG210">
            <v>0</v>
          </cell>
          <cell r="AO210" t="str">
            <v>Y</v>
          </cell>
        </row>
        <row r="211">
          <cell r="B211" t="str">
            <v>Gastonville / Equitable</v>
          </cell>
          <cell r="C211" t="str">
            <v>WV/PA</v>
          </cell>
          <cell r="E211" t="str">
            <v>Equitrans, LP</v>
          </cell>
          <cell r="F211" t="str">
            <v>Midstream</v>
          </cell>
          <cell r="G211" t="str">
            <v>EQT</v>
          </cell>
          <cell r="H211" t="str">
            <v>T&amp;S</v>
          </cell>
          <cell r="I211" t="str">
            <v>Meter Station - T&amp;S</v>
          </cell>
          <cell r="K211" t="str">
            <v>No</v>
          </cell>
          <cell r="L211" t="str">
            <v>Meter Station</v>
          </cell>
          <cell r="AA211">
            <v>0</v>
          </cell>
          <cell r="AB211">
            <v>0</v>
          </cell>
          <cell r="AE211">
            <v>2</v>
          </cell>
          <cell r="AG211">
            <v>0</v>
          </cell>
          <cell r="AO211" t="str">
            <v>Y</v>
          </cell>
        </row>
        <row r="212">
          <cell r="B212" t="str">
            <v>Ginger Hill / Peoples</v>
          </cell>
          <cell r="C212" t="str">
            <v>WV/PA</v>
          </cell>
          <cell r="E212" t="str">
            <v>Equitrans, LP</v>
          </cell>
          <cell r="F212" t="str">
            <v>Midstream</v>
          </cell>
          <cell r="G212" t="str">
            <v>EQT</v>
          </cell>
          <cell r="H212" t="str">
            <v>T&amp;S</v>
          </cell>
          <cell r="I212" t="str">
            <v>Meter Station - T&amp;S</v>
          </cell>
          <cell r="K212" t="str">
            <v>No</v>
          </cell>
          <cell r="L212" t="str">
            <v>Meter Station</v>
          </cell>
          <cell r="AA212">
            <v>0</v>
          </cell>
          <cell r="AB212">
            <v>0</v>
          </cell>
          <cell r="AE212">
            <v>2</v>
          </cell>
          <cell r="AG212">
            <v>0</v>
          </cell>
          <cell r="AN212">
            <v>58598</v>
          </cell>
          <cell r="AO212" t="str">
            <v>Y</v>
          </cell>
        </row>
        <row r="213">
          <cell r="B213" t="str">
            <v>Groveton / Columbia</v>
          </cell>
          <cell r="C213" t="str">
            <v>WV/PA</v>
          </cell>
          <cell r="E213" t="str">
            <v>Equitrans, LP</v>
          </cell>
          <cell r="F213" t="str">
            <v>Midstream</v>
          </cell>
          <cell r="G213" t="str">
            <v>EQT</v>
          </cell>
          <cell r="H213" t="str">
            <v>T&amp;S</v>
          </cell>
          <cell r="I213" t="str">
            <v>Meter Station - T&amp;S</v>
          </cell>
          <cell r="K213" t="str">
            <v>No</v>
          </cell>
          <cell r="L213" t="str">
            <v>Meter Station</v>
          </cell>
          <cell r="AA213">
            <v>0</v>
          </cell>
          <cell r="AB213">
            <v>0</v>
          </cell>
          <cell r="AE213">
            <v>2</v>
          </cell>
          <cell r="AG213">
            <v>0</v>
          </cell>
          <cell r="AO213" t="str">
            <v>Y</v>
          </cell>
        </row>
        <row r="214">
          <cell r="B214" t="str">
            <v>Hundred Measuring Station</v>
          </cell>
          <cell r="C214" t="str">
            <v>WV/PA</v>
          </cell>
          <cell r="E214" t="str">
            <v>Equitrans, LP</v>
          </cell>
          <cell r="F214" t="str">
            <v>Midstream</v>
          </cell>
          <cell r="G214" t="str">
            <v>EQT</v>
          </cell>
          <cell r="H214" t="str">
            <v>T&amp;S</v>
          </cell>
          <cell r="I214" t="str">
            <v>Meter Station - T&amp;S</v>
          </cell>
          <cell r="K214" t="str">
            <v>No</v>
          </cell>
          <cell r="L214" t="str">
            <v>Meter Station</v>
          </cell>
          <cell r="AA214">
            <v>0</v>
          </cell>
          <cell r="AB214">
            <v>0</v>
          </cell>
          <cell r="AE214">
            <v>2</v>
          </cell>
          <cell r="AG214">
            <v>0</v>
          </cell>
          <cell r="AO214" t="str">
            <v>Y</v>
          </cell>
        </row>
        <row r="215">
          <cell r="B215" t="str">
            <v>Kalmar / Carnegie</v>
          </cell>
          <cell r="C215" t="str">
            <v>WV/PA</v>
          </cell>
          <cell r="E215" t="str">
            <v>Equitrans, LP</v>
          </cell>
          <cell r="F215" t="str">
            <v>Midstream</v>
          </cell>
          <cell r="G215" t="str">
            <v>EQT</v>
          </cell>
          <cell r="H215" t="str">
            <v>T&amp;S</v>
          </cell>
          <cell r="I215" t="str">
            <v>Meter Station - T&amp;S</v>
          </cell>
          <cell r="K215" t="str">
            <v>No</v>
          </cell>
          <cell r="L215" t="str">
            <v>Meter Station</v>
          </cell>
          <cell r="AA215">
            <v>0</v>
          </cell>
          <cell r="AB215">
            <v>0</v>
          </cell>
          <cell r="AE215">
            <v>2</v>
          </cell>
          <cell r="AG215">
            <v>0</v>
          </cell>
          <cell r="AO215" t="str">
            <v>Y</v>
          </cell>
        </row>
        <row r="216">
          <cell r="B216" t="str">
            <v>Mars Crider Rd</v>
          </cell>
          <cell r="C216" t="str">
            <v>WV/PA</v>
          </cell>
          <cell r="E216" t="str">
            <v>Equitrans, LP</v>
          </cell>
          <cell r="F216" t="str">
            <v>Midstream</v>
          </cell>
          <cell r="G216" t="str">
            <v>EQT</v>
          </cell>
          <cell r="H216" t="str">
            <v>T&amp;S</v>
          </cell>
          <cell r="I216" t="str">
            <v>Meter Station - T&amp;S</v>
          </cell>
          <cell r="K216" t="str">
            <v>No</v>
          </cell>
          <cell r="L216" t="str">
            <v>Meter Station</v>
          </cell>
          <cell r="AA216">
            <v>0</v>
          </cell>
          <cell r="AB216">
            <v>0</v>
          </cell>
          <cell r="AE216">
            <v>2</v>
          </cell>
          <cell r="AG216">
            <v>0</v>
          </cell>
          <cell r="AO216" t="str">
            <v>Y</v>
          </cell>
        </row>
        <row r="217">
          <cell r="B217" t="str">
            <v>Michael J. Steve Connection</v>
          </cell>
          <cell r="C217" t="str">
            <v>WV/PA</v>
          </cell>
          <cell r="E217" t="str">
            <v>Equitrans, LP</v>
          </cell>
          <cell r="F217" t="str">
            <v>Midstream</v>
          </cell>
          <cell r="G217" t="str">
            <v>EQT</v>
          </cell>
          <cell r="H217" t="str">
            <v>T&amp;S</v>
          </cell>
          <cell r="I217" t="str">
            <v>Meter Station - T&amp;S</v>
          </cell>
          <cell r="K217" t="str">
            <v>No</v>
          </cell>
          <cell r="L217" t="str">
            <v>Meter Station</v>
          </cell>
          <cell r="AA217">
            <v>0</v>
          </cell>
          <cell r="AB217">
            <v>0</v>
          </cell>
          <cell r="AE217">
            <v>2</v>
          </cell>
          <cell r="AG217">
            <v>0</v>
          </cell>
          <cell r="AO217" t="str">
            <v>Y</v>
          </cell>
        </row>
        <row r="218">
          <cell r="B218" t="str">
            <v>Pratt / Carnegie / Dominion</v>
          </cell>
          <cell r="C218" t="str">
            <v>WV/PA</v>
          </cell>
          <cell r="E218" t="str">
            <v>Equitrans, LP</v>
          </cell>
          <cell r="F218" t="str">
            <v>Midstream</v>
          </cell>
          <cell r="G218" t="str">
            <v>EQT</v>
          </cell>
          <cell r="H218" t="str">
            <v>T&amp;S</v>
          </cell>
          <cell r="I218" t="str">
            <v>Meter Station - T&amp;S</v>
          </cell>
          <cell r="K218" t="str">
            <v>No</v>
          </cell>
          <cell r="L218" t="str">
            <v>Meter Station</v>
          </cell>
          <cell r="AA218">
            <v>0</v>
          </cell>
          <cell r="AB218">
            <v>0</v>
          </cell>
          <cell r="AE218">
            <v>2</v>
          </cell>
          <cell r="AG218">
            <v>0</v>
          </cell>
          <cell r="AO218" t="str">
            <v>Y</v>
          </cell>
        </row>
        <row r="219">
          <cell r="B219" t="str">
            <v>Redd</v>
          </cell>
          <cell r="C219" t="str">
            <v>WV/PA</v>
          </cell>
          <cell r="E219" t="str">
            <v>Equitrans, LP</v>
          </cell>
          <cell r="F219" t="str">
            <v>Midstream</v>
          </cell>
          <cell r="G219" t="str">
            <v>EQT</v>
          </cell>
          <cell r="H219" t="str">
            <v>T&amp;S</v>
          </cell>
          <cell r="I219" t="str">
            <v>Meter Station - T&amp;S</v>
          </cell>
          <cell r="K219" t="str">
            <v>No</v>
          </cell>
          <cell r="L219" t="str">
            <v>Meter Station</v>
          </cell>
          <cell r="AA219">
            <v>0</v>
          </cell>
          <cell r="AB219">
            <v>0</v>
          </cell>
          <cell r="AE219">
            <v>2</v>
          </cell>
          <cell r="AG219">
            <v>0</v>
          </cell>
          <cell r="AO219" t="str">
            <v>Y</v>
          </cell>
        </row>
        <row r="220">
          <cell r="B220" t="str">
            <v>Tepe</v>
          </cell>
          <cell r="C220" t="str">
            <v>PA</v>
          </cell>
          <cell r="D220" t="str">
            <v>Waynesburg</v>
          </cell>
          <cell r="E220" t="str">
            <v>Equitrans, LP</v>
          </cell>
          <cell r="F220" t="str">
            <v>Midstream</v>
          </cell>
          <cell r="G220" t="str">
            <v>EQT</v>
          </cell>
          <cell r="H220" t="str">
            <v>T&amp;S</v>
          </cell>
          <cell r="I220" t="str">
            <v>Meter Station - T&amp;S</v>
          </cell>
          <cell r="K220" t="str">
            <v>No</v>
          </cell>
          <cell r="L220" t="str">
            <v>Meter Station</v>
          </cell>
          <cell r="M220" t="str">
            <v>N</v>
          </cell>
          <cell r="N220" t="str">
            <v>N</v>
          </cell>
          <cell r="O220" t="str">
            <v>N</v>
          </cell>
          <cell r="Q220">
            <v>1137</v>
          </cell>
          <cell r="R220">
            <v>0.16400000000000001</v>
          </cell>
          <cell r="S220">
            <v>88.876999999999995</v>
          </cell>
          <cell r="Z220">
            <v>0</v>
          </cell>
          <cell r="AA220">
            <v>0</v>
          </cell>
          <cell r="AB220">
            <v>0</v>
          </cell>
          <cell r="AE220">
            <v>2</v>
          </cell>
          <cell r="AG220">
            <v>0</v>
          </cell>
          <cell r="AN220">
            <v>180328</v>
          </cell>
          <cell r="AO220" t="str">
            <v>Y</v>
          </cell>
        </row>
        <row r="221">
          <cell r="B221" t="str">
            <v>Tepe / Equitable / R11</v>
          </cell>
          <cell r="C221" t="str">
            <v>WV/PA</v>
          </cell>
          <cell r="D221" t="str">
            <v>Waynesburg</v>
          </cell>
          <cell r="E221" t="str">
            <v>Equitrans, LP</v>
          </cell>
          <cell r="F221" t="str">
            <v>Midstream</v>
          </cell>
          <cell r="G221" t="str">
            <v>EQT</v>
          </cell>
          <cell r="H221" t="str">
            <v>T&amp;S</v>
          </cell>
          <cell r="I221" t="str">
            <v>Meter Station - T&amp;S</v>
          </cell>
          <cell r="K221" t="str">
            <v>No</v>
          </cell>
          <cell r="L221" t="str">
            <v>Meter Station</v>
          </cell>
          <cell r="AA221">
            <v>0</v>
          </cell>
          <cell r="AB221">
            <v>0</v>
          </cell>
          <cell r="AE221">
            <v>2</v>
          </cell>
          <cell r="AG221">
            <v>0</v>
          </cell>
          <cell r="AO221" t="str">
            <v>Y</v>
          </cell>
        </row>
        <row r="222">
          <cell r="B222" t="str">
            <v>Tepe / Equitable / R7</v>
          </cell>
          <cell r="C222" t="str">
            <v>WV/PA</v>
          </cell>
          <cell r="D222" t="str">
            <v>Waynesburg</v>
          </cell>
          <cell r="E222" t="str">
            <v>Equitrans, LP</v>
          </cell>
          <cell r="F222" t="str">
            <v>Midstream</v>
          </cell>
          <cell r="G222" t="str">
            <v>EQT</v>
          </cell>
          <cell r="H222" t="str">
            <v>T&amp;S</v>
          </cell>
          <cell r="I222" t="str">
            <v>Meter Station - T&amp;S</v>
          </cell>
          <cell r="K222" t="str">
            <v>No</v>
          </cell>
          <cell r="L222" t="str">
            <v>Meter Station</v>
          </cell>
          <cell r="AA222">
            <v>0</v>
          </cell>
          <cell r="AB222">
            <v>0</v>
          </cell>
          <cell r="AE222">
            <v>2</v>
          </cell>
          <cell r="AG222">
            <v>0</v>
          </cell>
          <cell r="AO222" t="str">
            <v>Y</v>
          </cell>
        </row>
        <row r="223">
          <cell r="B223" t="str">
            <v>Tepe / Equitable / R8</v>
          </cell>
          <cell r="C223" t="str">
            <v>WV/PA</v>
          </cell>
          <cell r="D223" t="str">
            <v>Waynesburg</v>
          </cell>
          <cell r="E223" t="str">
            <v>Equitrans, LP</v>
          </cell>
          <cell r="F223" t="str">
            <v>Midstream</v>
          </cell>
          <cell r="G223" t="str">
            <v>EQT</v>
          </cell>
          <cell r="H223" t="str">
            <v>T&amp;S</v>
          </cell>
          <cell r="I223" t="str">
            <v>Meter Station - T&amp;S</v>
          </cell>
          <cell r="K223" t="str">
            <v>No</v>
          </cell>
          <cell r="L223" t="str">
            <v>Meter Station</v>
          </cell>
          <cell r="AA223">
            <v>0</v>
          </cell>
          <cell r="AB223">
            <v>0</v>
          </cell>
          <cell r="AE223">
            <v>2</v>
          </cell>
          <cell r="AG223">
            <v>0</v>
          </cell>
          <cell r="AO223" t="str">
            <v>Y</v>
          </cell>
        </row>
        <row r="224">
          <cell r="B224" t="str">
            <v>Tepe / Equitrans / R1</v>
          </cell>
          <cell r="C224" t="str">
            <v>WV/PA</v>
          </cell>
          <cell r="D224" t="str">
            <v>Waynesburg</v>
          </cell>
          <cell r="E224" t="str">
            <v>Equitrans, LP</v>
          </cell>
          <cell r="F224" t="str">
            <v>Midstream</v>
          </cell>
          <cell r="G224" t="str">
            <v>EQT</v>
          </cell>
          <cell r="H224" t="str">
            <v>T&amp;S</v>
          </cell>
          <cell r="I224" t="str">
            <v>Meter Station - T&amp;S</v>
          </cell>
          <cell r="K224" t="str">
            <v>No</v>
          </cell>
          <cell r="L224" t="str">
            <v>Meter Station</v>
          </cell>
          <cell r="AA224">
            <v>0</v>
          </cell>
          <cell r="AB224">
            <v>0</v>
          </cell>
          <cell r="AE224">
            <v>2</v>
          </cell>
          <cell r="AG224">
            <v>0</v>
          </cell>
          <cell r="AO224" t="str">
            <v>Y</v>
          </cell>
        </row>
        <row r="225">
          <cell r="B225" t="str">
            <v>Tepe / Equitrans / R10</v>
          </cell>
          <cell r="C225" t="str">
            <v>WV/PA</v>
          </cell>
          <cell r="D225" t="str">
            <v>Waynesburg</v>
          </cell>
          <cell r="E225" t="str">
            <v>Equitrans, LP</v>
          </cell>
          <cell r="F225" t="str">
            <v>Midstream</v>
          </cell>
          <cell r="G225" t="str">
            <v>EQT</v>
          </cell>
          <cell r="H225" t="str">
            <v>T&amp;S</v>
          </cell>
          <cell r="I225" t="str">
            <v>Meter Station - T&amp;S</v>
          </cell>
          <cell r="K225" t="str">
            <v>No</v>
          </cell>
          <cell r="L225" t="str">
            <v>Meter Station</v>
          </cell>
          <cell r="AA225">
            <v>0</v>
          </cell>
          <cell r="AB225">
            <v>0</v>
          </cell>
          <cell r="AE225">
            <v>2</v>
          </cell>
          <cell r="AG225">
            <v>0</v>
          </cell>
          <cell r="AO225" t="str">
            <v>Y</v>
          </cell>
        </row>
        <row r="226">
          <cell r="B226" t="str">
            <v>Tepe / Equitrans / R2</v>
          </cell>
          <cell r="C226" t="str">
            <v>WV/PA</v>
          </cell>
          <cell r="D226" t="str">
            <v>Waynesburg</v>
          </cell>
          <cell r="E226" t="str">
            <v>Equitrans, LP</v>
          </cell>
          <cell r="F226" t="str">
            <v>Midstream</v>
          </cell>
          <cell r="G226" t="str">
            <v>EQT</v>
          </cell>
          <cell r="H226" t="str">
            <v>T&amp;S</v>
          </cell>
          <cell r="I226" t="str">
            <v>Meter Station - T&amp;S</v>
          </cell>
          <cell r="K226" t="str">
            <v>No</v>
          </cell>
          <cell r="L226" t="str">
            <v>Meter Station</v>
          </cell>
          <cell r="AA226">
            <v>0</v>
          </cell>
          <cell r="AB226">
            <v>0</v>
          </cell>
          <cell r="AE226">
            <v>2</v>
          </cell>
          <cell r="AG226">
            <v>0</v>
          </cell>
          <cell r="AO226" t="str">
            <v>Y</v>
          </cell>
        </row>
        <row r="227">
          <cell r="B227" t="str">
            <v>Tepe / Equitrans / R3</v>
          </cell>
          <cell r="C227" t="str">
            <v>WV/PA</v>
          </cell>
          <cell r="D227" t="str">
            <v>Waynesburg</v>
          </cell>
          <cell r="E227" t="str">
            <v>Equitrans, LP</v>
          </cell>
          <cell r="F227" t="str">
            <v>Midstream</v>
          </cell>
          <cell r="G227" t="str">
            <v>EQT</v>
          </cell>
          <cell r="H227" t="str">
            <v>T&amp;S</v>
          </cell>
          <cell r="I227" t="str">
            <v>Meter Station - T&amp;S</v>
          </cell>
          <cell r="K227" t="str">
            <v>No</v>
          </cell>
          <cell r="L227" t="str">
            <v>Meter Station</v>
          </cell>
          <cell r="AA227">
            <v>0</v>
          </cell>
          <cell r="AB227">
            <v>0</v>
          </cell>
          <cell r="AE227">
            <v>2</v>
          </cell>
          <cell r="AG227">
            <v>0</v>
          </cell>
          <cell r="AO227" t="str">
            <v>Y</v>
          </cell>
        </row>
        <row r="228">
          <cell r="B228" t="str">
            <v>Tepe / Equitrans / R4</v>
          </cell>
          <cell r="C228" t="str">
            <v>WV/PA</v>
          </cell>
          <cell r="D228" t="str">
            <v>Waynesburg</v>
          </cell>
          <cell r="E228" t="str">
            <v>Equitrans, LP</v>
          </cell>
          <cell r="F228" t="str">
            <v>Midstream</v>
          </cell>
          <cell r="G228" t="str">
            <v>EQT</v>
          </cell>
          <cell r="H228" t="str">
            <v>T&amp;S</v>
          </cell>
          <cell r="I228" t="str">
            <v>Meter Station - T&amp;S</v>
          </cell>
          <cell r="K228" t="str">
            <v>No</v>
          </cell>
          <cell r="L228" t="str">
            <v>Meter Station</v>
          </cell>
          <cell r="AA228">
            <v>0</v>
          </cell>
          <cell r="AB228">
            <v>0</v>
          </cell>
          <cell r="AE228">
            <v>2</v>
          </cell>
          <cell r="AG228">
            <v>0</v>
          </cell>
          <cell r="AO228" t="str">
            <v>Y</v>
          </cell>
        </row>
        <row r="229">
          <cell r="B229" t="str">
            <v>Tepe / Equitrans / R6</v>
          </cell>
          <cell r="C229" t="str">
            <v>WV/PA</v>
          </cell>
          <cell r="D229" t="str">
            <v>Waynesburg</v>
          </cell>
          <cell r="E229" t="str">
            <v>Equitrans, LP</v>
          </cell>
          <cell r="F229" t="str">
            <v>Midstream</v>
          </cell>
          <cell r="G229" t="str">
            <v>EQT</v>
          </cell>
          <cell r="H229" t="str">
            <v>T&amp;S</v>
          </cell>
          <cell r="I229" t="str">
            <v>Meter Station - T&amp;S</v>
          </cell>
          <cell r="K229" t="str">
            <v>No</v>
          </cell>
          <cell r="L229" t="str">
            <v>Meter Station</v>
          </cell>
          <cell r="AA229">
            <v>0</v>
          </cell>
          <cell r="AB229">
            <v>0</v>
          </cell>
          <cell r="AE229">
            <v>2</v>
          </cell>
          <cell r="AG229">
            <v>0</v>
          </cell>
          <cell r="AO229" t="str">
            <v>Y</v>
          </cell>
        </row>
        <row r="230">
          <cell r="B230" t="str">
            <v>Grant/Grant NGL</v>
          </cell>
          <cell r="C230" t="str">
            <v>WV</v>
          </cell>
          <cell r="D230" t="str">
            <v>Brenton</v>
          </cell>
          <cell r="E230" t="str">
            <v>EQT Gathering, LLC</v>
          </cell>
          <cell r="F230" t="str">
            <v>Midstream</v>
          </cell>
          <cell r="G230" t="str">
            <v>EQT</v>
          </cell>
          <cell r="H230" t="str">
            <v>Processing</v>
          </cell>
          <cell r="I230" t="str">
            <v>Processing</v>
          </cell>
          <cell r="J230" t="str">
            <v>No</v>
          </cell>
          <cell r="K230" t="str">
            <v>No</v>
          </cell>
          <cell r="L230" t="str">
            <v>Extraction Plant/Compressor Station</v>
          </cell>
          <cell r="M230" t="str">
            <v>N</v>
          </cell>
          <cell r="N230" t="str">
            <v>N</v>
          </cell>
          <cell r="O230" t="str">
            <v>N</v>
          </cell>
          <cell r="P230">
            <v>2346948</v>
          </cell>
          <cell r="Q230">
            <v>1229.8</v>
          </cell>
          <cell r="R230">
            <v>0.107</v>
          </cell>
          <cell r="S230">
            <v>80.748999999999995</v>
          </cell>
          <cell r="T230">
            <v>0.84303612116359872</v>
          </cell>
          <cell r="U230">
            <v>17.866247334472085</v>
          </cell>
          <cell r="Z230">
            <v>6</v>
          </cell>
          <cell r="AA230">
            <v>1</v>
          </cell>
          <cell r="AB230">
            <v>0</v>
          </cell>
          <cell r="AE230">
            <v>2</v>
          </cell>
          <cell r="AG230">
            <v>0</v>
          </cell>
          <cell r="AO230" t="str">
            <v>Y</v>
          </cell>
        </row>
        <row r="231">
          <cell r="B231" t="str">
            <v>Line Fork/Line Fork NGL</v>
          </cell>
          <cell r="C231" t="str">
            <v>KY</v>
          </cell>
          <cell r="D231" t="str">
            <v>Pikeville</v>
          </cell>
          <cell r="E231" t="str">
            <v>EQT Gathering, LLC</v>
          </cell>
          <cell r="F231" t="str">
            <v>Midstream</v>
          </cell>
          <cell r="G231" t="str">
            <v>EQT</v>
          </cell>
          <cell r="H231" t="str">
            <v>Processing</v>
          </cell>
          <cell r="I231" t="str">
            <v>Processing</v>
          </cell>
          <cell r="J231" t="str">
            <v>No</v>
          </cell>
          <cell r="K231" t="str">
            <v>No</v>
          </cell>
          <cell r="L231" t="str">
            <v>Extraction Plant/Compressor Station</v>
          </cell>
          <cell r="M231" t="str">
            <v>Y</v>
          </cell>
          <cell r="P231">
            <v>2820917</v>
          </cell>
          <cell r="Q231">
            <v>1306.5999999999999</v>
          </cell>
          <cell r="R231">
            <v>8.2000000000000003E-2</v>
          </cell>
          <cell r="S231">
            <v>74.293000000000006</v>
          </cell>
          <cell r="Z231">
            <v>2</v>
          </cell>
          <cell r="AA231">
            <v>1</v>
          </cell>
          <cell r="AB231">
            <v>1</v>
          </cell>
          <cell r="AE231">
            <v>2</v>
          </cell>
          <cell r="AG231">
            <v>0</v>
          </cell>
          <cell r="AO231" t="str">
            <v>Y</v>
          </cell>
        </row>
        <row r="232">
          <cell r="B232" t="str">
            <v>Maces Creek/Maces Creek NGL</v>
          </cell>
          <cell r="C232" t="str">
            <v>KY</v>
          </cell>
          <cell r="D232" t="str">
            <v>Pikeville</v>
          </cell>
          <cell r="E232" t="str">
            <v>EQT Gathering, LLC</v>
          </cell>
          <cell r="F232" t="str">
            <v>Midstream</v>
          </cell>
          <cell r="G232" t="str">
            <v>EQT</v>
          </cell>
          <cell r="H232" t="str">
            <v>Processing</v>
          </cell>
          <cell r="I232" t="str">
            <v>Processing</v>
          </cell>
          <cell r="J232" t="str">
            <v>No</v>
          </cell>
          <cell r="K232" t="str">
            <v>No</v>
          </cell>
          <cell r="L232" t="str">
            <v>Extraction Plant/Compressor Station</v>
          </cell>
          <cell r="M232" t="str">
            <v>Y</v>
          </cell>
          <cell r="P232">
            <v>2679825</v>
          </cell>
          <cell r="Q232">
            <v>1305.5999999999999</v>
          </cell>
          <cell r="R232">
            <v>8.2000000000000003E-2</v>
          </cell>
          <cell r="S232">
            <v>74.016999999999996</v>
          </cell>
          <cell r="W232">
            <v>218</v>
          </cell>
          <cell r="Z232">
            <v>2</v>
          </cell>
          <cell r="AA232">
            <v>1</v>
          </cell>
          <cell r="AB232">
            <v>0</v>
          </cell>
          <cell r="AE232">
            <v>2</v>
          </cell>
          <cell r="AG232">
            <v>0</v>
          </cell>
          <cell r="AO232" t="str">
            <v>Y</v>
          </cell>
        </row>
        <row r="233">
          <cell r="B233" t="str">
            <v>Saturn/Saturn NGL</v>
          </cell>
          <cell r="C233" t="str">
            <v>WV</v>
          </cell>
          <cell r="D233" t="str">
            <v>Clarksburg</v>
          </cell>
          <cell r="E233" t="str">
            <v>EQT Gathering, LLC</v>
          </cell>
          <cell r="F233" t="str">
            <v>Midstream</v>
          </cell>
          <cell r="G233" t="str">
            <v>EQT</v>
          </cell>
          <cell r="H233" t="str">
            <v>Processing</v>
          </cell>
          <cell r="I233" t="str">
            <v>Processing</v>
          </cell>
          <cell r="J233" t="str">
            <v>Yes</v>
          </cell>
          <cell r="K233" t="str">
            <v>Yes</v>
          </cell>
          <cell r="L233" t="str">
            <v>Extraction Plant/Compressor Station</v>
          </cell>
          <cell r="Z233">
            <v>3</v>
          </cell>
          <cell r="AA233">
            <v>1</v>
          </cell>
          <cell r="AB233">
            <v>1</v>
          </cell>
          <cell r="AO233" t="str">
            <v>N</v>
          </cell>
        </row>
        <row r="234">
          <cell r="B234" t="str">
            <v>Allen</v>
          </cell>
          <cell r="C234" t="str">
            <v>WV</v>
          </cell>
          <cell r="D234" t="str">
            <v>Weston</v>
          </cell>
          <cell r="E234" t="str">
            <v>EQT Production, LLC</v>
          </cell>
          <cell r="F234" t="str">
            <v>Production</v>
          </cell>
          <cell r="G234" t="str">
            <v>EQT</v>
          </cell>
          <cell r="H234" t="str">
            <v>Production</v>
          </cell>
          <cell r="I234" t="str">
            <v>Production</v>
          </cell>
          <cell r="K234" t="str">
            <v>Yes</v>
          </cell>
          <cell r="L234" t="str">
            <v>Wellhead Compressor</v>
          </cell>
          <cell r="M234" t="str">
            <v>N</v>
          </cell>
          <cell r="N234" t="str">
            <v>N</v>
          </cell>
          <cell r="O234" t="str">
            <v>N</v>
          </cell>
          <cell r="Q234">
            <v>1185.9000000000001</v>
          </cell>
          <cell r="R234">
            <v>0.105</v>
          </cell>
          <cell r="S234">
            <v>83.911000000000001</v>
          </cell>
          <cell r="X234">
            <v>1</v>
          </cell>
          <cell r="Y234">
            <v>0</v>
          </cell>
          <cell r="Z234">
            <v>1</v>
          </cell>
          <cell r="AA234">
            <v>0</v>
          </cell>
          <cell r="AB234">
            <v>0</v>
          </cell>
          <cell r="AE234">
            <v>0</v>
          </cell>
          <cell r="AF234">
            <v>1</v>
          </cell>
          <cell r="AN234" t="str">
            <v>?</v>
          </cell>
          <cell r="AO234" t="str">
            <v>N</v>
          </cell>
        </row>
        <row r="235">
          <cell r="B235" t="str">
            <v>AMES, J. W.  #1320</v>
          </cell>
          <cell r="C235" t="str">
            <v>PA</v>
          </cell>
          <cell r="D235" t="str">
            <v>Weston</v>
          </cell>
          <cell r="E235" t="str">
            <v>EQT Production, LLC</v>
          </cell>
          <cell r="G235" t="str">
            <v>EQT</v>
          </cell>
          <cell r="H235" t="str">
            <v>Production</v>
          </cell>
          <cell r="I235" t="str">
            <v>Production</v>
          </cell>
          <cell r="K235" t="str">
            <v>Yes</v>
          </cell>
          <cell r="L235" t="str">
            <v>Wellhead Compressor</v>
          </cell>
          <cell r="Q235">
            <v>1065</v>
          </cell>
          <cell r="R235">
            <v>6.5000000000000002E-2</v>
          </cell>
          <cell r="S235">
            <v>93.593999999999994</v>
          </cell>
          <cell r="Z235">
            <v>1</v>
          </cell>
          <cell r="AE235">
            <v>0</v>
          </cell>
          <cell r="AF235">
            <v>1320</v>
          </cell>
          <cell r="AO235" t="str">
            <v>N</v>
          </cell>
        </row>
        <row r="236">
          <cell r="B236" t="str">
            <v>Amherst #45</v>
          </cell>
          <cell r="C236" t="str">
            <v>WV</v>
          </cell>
          <cell r="D236" t="str">
            <v>Weston</v>
          </cell>
          <cell r="E236" t="str">
            <v>EQT Production, LLC</v>
          </cell>
          <cell r="F236" t="str">
            <v>Production</v>
          </cell>
          <cell r="G236" t="str">
            <v>EQT</v>
          </cell>
          <cell r="H236" t="str">
            <v>Production</v>
          </cell>
          <cell r="I236" t="str">
            <v>Production</v>
          </cell>
          <cell r="K236" t="str">
            <v>Yes</v>
          </cell>
          <cell r="L236" t="str">
            <v>Wellhead Compressor</v>
          </cell>
          <cell r="M236" t="str">
            <v>N</v>
          </cell>
          <cell r="N236" t="str">
            <v>N</v>
          </cell>
          <cell r="O236" t="str">
            <v>N</v>
          </cell>
          <cell r="P236">
            <v>52925</v>
          </cell>
          <cell r="Q236">
            <v>1185.9000000000001</v>
          </cell>
          <cell r="R236">
            <v>0.105</v>
          </cell>
          <cell r="S236">
            <v>83.911000000000001</v>
          </cell>
          <cell r="X236">
            <v>1</v>
          </cell>
          <cell r="Y236">
            <v>0</v>
          </cell>
          <cell r="Z236">
            <v>1</v>
          </cell>
          <cell r="AA236">
            <v>0</v>
          </cell>
          <cell r="AB236">
            <v>0</v>
          </cell>
          <cell r="AC236">
            <v>0</v>
          </cell>
          <cell r="AD236">
            <v>0</v>
          </cell>
          <cell r="AE236">
            <v>0</v>
          </cell>
          <cell r="AF236">
            <v>1</v>
          </cell>
          <cell r="AH236">
            <v>1</v>
          </cell>
          <cell r="AI236">
            <v>0</v>
          </cell>
          <cell r="AN236" t="str">
            <v>?</v>
          </cell>
          <cell r="AO236" t="str">
            <v>Y</v>
          </cell>
        </row>
        <row r="237">
          <cell r="B237" t="str">
            <v>Anderson Branch</v>
          </cell>
          <cell r="C237" t="str">
            <v>KY</v>
          </cell>
          <cell r="D237" t="str">
            <v>Pikeville</v>
          </cell>
          <cell r="E237" t="str">
            <v>EQT Production, LLC</v>
          </cell>
          <cell r="F237" t="str">
            <v>Production</v>
          </cell>
          <cell r="G237" t="str">
            <v>EQT</v>
          </cell>
          <cell r="H237" t="str">
            <v>Production</v>
          </cell>
          <cell r="I237" t="str">
            <v>Production</v>
          </cell>
          <cell r="K237" t="str">
            <v>Yes</v>
          </cell>
          <cell r="L237" t="str">
            <v>Wellhead Compressor</v>
          </cell>
          <cell r="M237" t="str">
            <v>N</v>
          </cell>
          <cell r="N237" t="str">
            <v>N</v>
          </cell>
          <cell r="O237" t="str">
            <v>N</v>
          </cell>
          <cell r="P237">
            <v>0</v>
          </cell>
          <cell r="Q237">
            <v>1258.3</v>
          </cell>
          <cell r="R237">
            <v>7.0000000000000007E-2</v>
          </cell>
          <cell r="S237">
            <v>74.501999999999995</v>
          </cell>
          <cell r="X237">
            <v>1</v>
          </cell>
          <cell r="Y237">
            <v>0</v>
          </cell>
          <cell r="Z237">
            <v>1</v>
          </cell>
          <cell r="AA237">
            <v>0</v>
          </cell>
          <cell r="AB237">
            <v>0</v>
          </cell>
          <cell r="AC237">
            <v>0</v>
          </cell>
          <cell r="AD237">
            <v>0</v>
          </cell>
          <cell r="AE237">
            <v>0</v>
          </cell>
          <cell r="AF237">
            <v>1</v>
          </cell>
          <cell r="AH237">
            <v>1</v>
          </cell>
          <cell r="AI237">
            <v>0</v>
          </cell>
          <cell r="AO237" t="str">
            <v>Y</v>
          </cell>
        </row>
        <row r="238">
          <cell r="B238" t="str">
            <v>Beefhide</v>
          </cell>
          <cell r="C238" t="str">
            <v>KY</v>
          </cell>
          <cell r="D238" t="str">
            <v>Pikeville</v>
          </cell>
          <cell r="E238" t="str">
            <v>EQT Production, LLC</v>
          </cell>
          <cell r="F238" t="str">
            <v>Production</v>
          </cell>
          <cell r="G238" t="str">
            <v>EQT</v>
          </cell>
          <cell r="H238" t="str">
            <v>Production</v>
          </cell>
          <cell r="I238" t="str">
            <v>Production</v>
          </cell>
          <cell r="K238" t="str">
            <v>Yes</v>
          </cell>
          <cell r="L238" t="str">
            <v>Wellhead Compressor</v>
          </cell>
          <cell r="M238" t="str">
            <v>N</v>
          </cell>
          <cell r="N238" t="str">
            <v>N</v>
          </cell>
          <cell r="O238" t="str">
            <v>N</v>
          </cell>
          <cell r="P238">
            <v>18250</v>
          </cell>
          <cell r="Q238">
            <v>1258.3</v>
          </cell>
          <cell r="R238">
            <v>7.0000000000000007E-2</v>
          </cell>
          <cell r="S238">
            <v>74.501999999999995</v>
          </cell>
          <cell r="X238">
            <v>1</v>
          </cell>
          <cell r="Y238">
            <v>0</v>
          </cell>
          <cell r="Z238">
            <v>1</v>
          </cell>
          <cell r="AA238">
            <v>0</v>
          </cell>
          <cell r="AB238">
            <v>0</v>
          </cell>
          <cell r="AC238">
            <v>1</v>
          </cell>
          <cell r="AD238">
            <v>0</v>
          </cell>
          <cell r="AE238">
            <v>0</v>
          </cell>
          <cell r="AF238">
            <v>1</v>
          </cell>
          <cell r="AH238">
            <v>1</v>
          </cell>
          <cell r="AI238">
            <v>0</v>
          </cell>
          <cell r="AO238" t="str">
            <v>Y</v>
          </cell>
        </row>
        <row r="239">
          <cell r="B239" t="str">
            <v>Bennett 11786</v>
          </cell>
          <cell r="C239" t="str">
            <v>WV</v>
          </cell>
          <cell r="D239" t="str">
            <v>Weston</v>
          </cell>
          <cell r="E239" t="str">
            <v>EQT Production, LLC</v>
          </cell>
          <cell r="F239" t="str">
            <v>Production</v>
          </cell>
          <cell r="G239" t="str">
            <v>EQT</v>
          </cell>
          <cell r="H239" t="str">
            <v>Production</v>
          </cell>
          <cell r="I239" t="str">
            <v>Production</v>
          </cell>
          <cell r="K239" t="str">
            <v>Yes</v>
          </cell>
          <cell r="L239" t="str">
            <v>Wellhead Compressor</v>
          </cell>
          <cell r="M239" t="str">
            <v>N</v>
          </cell>
          <cell r="N239" t="str">
            <v>N</v>
          </cell>
          <cell r="O239" t="str">
            <v>N</v>
          </cell>
          <cell r="Q239">
            <v>1185.9000000000001</v>
          </cell>
          <cell r="R239">
            <v>0.105</v>
          </cell>
          <cell r="S239">
            <v>83.911000000000001</v>
          </cell>
          <cell r="X239">
            <v>1</v>
          </cell>
          <cell r="Y239">
            <v>0</v>
          </cell>
          <cell r="Z239">
            <v>1</v>
          </cell>
          <cell r="AA239">
            <v>0</v>
          </cell>
          <cell r="AB239">
            <v>0</v>
          </cell>
          <cell r="AE239">
            <v>0</v>
          </cell>
          <cell r="AF239">
            <v>1</v>
          </cell>
          <cell r="AO239" t="str">
            <v>Y</v>
          </cell>
        </row>
        <row r="240">
          <cell r="B240" t="str">
            <v>Bills Branch</v>
          </cell>
          <cell r="C240" t="str">
            <v>WV</v>
          </cell>
          <cell r="D240" t="str">
            <v>Brenton</v>
          </cell>
          <cell r="E240" t="str">
            <v>EQT Production, LLC</v>
          </cell>
          <cell r="F240" t="str">
            <v>Production</v>
          </cell>
          <cell r="G240" t="str">
            <v>EQT</v>
          </cell>
          <cell r="H240" t="str">
            <v>Production</v>
          </cell>
          <cell r="I240" t="str">
            <v>Production</v>
          </cell>
          <cell r="K240" t="str">
            <v>Yes</v>
          </cell>
          <cell r="L240" t="str">
            <v>Wellhead Compressor</v>
          </cell>
          <cell r="M240" t="str">
            <v>N</v>
          </cell>
          <cell r="N240" t="str">
            <v>N</v>
          </cell>
          <cell r="O240" t="str">
            <v>N</v>
          </cell>
          <cell r="P240">
            <v>182500</v>
          </cell>
          <cell r="Q240">
            <v>1062.3</v>
          </cell>
          <cell r="R240">
            <v>0.107</v>
          </cell>
          <cell r="S240">
            <v>95.852000000000004</v>
          </cell>
          <cell r="X240">
            <v>1</v>
          </cell>
          <cell r="Y240">
            <v>0</v>
          </cell>
          <cell r="Z240">
            <v>1</v>
          </cell>
          <cell r="AA240">
            <v>0</v>
          </cell>
          <cell r="AB240">
            <v>0</v>
          </cell>
          <cell r="AC240">
            <v>0</v>
          </cell>
          <cell r="AD240">
            <v>0</v>
          </cell>
          <cell r="AE240">
            <v>0</v>
          </cell>
          <cell r="AF240">
            <v>4</v>
          </cell>
          <cell r="AH240">
            <v>1</v>
          </cell>
          <cell r="AI240">
            <v>0</v>
          </cell>
          <cell r="AN240" t="str">
            <v>?</v>
          </cell>
          <cell r="AO240" t="str">
            <v>Y</v>
          </cell>
        </row>
        <row r="241">
          <cell r="B241" t="str">
            <v>Boggs 510811</v>
          </cell>
          <cell r="C241" t="str">
            <v>WV</v>
          </cell>
          <cell r="D241" t="str">
            <v>Weston</v>
          </cell>
          <cell r="E241" t="str">
            <v>EQT Production, LLC</v>
          </cell>
          <cell r="F241" t="str">
            <v>Production</v>
          </cell>
          <cell r="G241" t="str">
            <v>EQT</v>
          </cell>
          <cell r="H241" t="str">
            <v>Production</v>
          </cell>
          <cell r="I241" t="str">
            <v>Production</v>
          </cell>
          <cell r="K241" t="str">
            <v>Yes</v>
          </cell>
          <cell r="L241" t="str">
            <v>Wellhead Compressor</v>
          </cell>
          <cell r="M241" t="str">
            <v>N</v>
          </cell>
          <cell r="N241" t="str">
            <v>N</v>
          </cell>
          <cell r="O241" t="str">
            <v>N</v>
          </cell>
          <cell r="Q241">
            <v>1185.9000000000001</v>
          </cell>
          <cell r="R241">
            <v>0.105</v>
          </cell>
          <cell r="S241">
            <v>83.911000000000001</v>
          </cell>
          <cell r="X241">
            <v>1</v>
          </cell>
          <cell r="Y241">
            <v>0</v>
          </cell>
          <cell r="Z241">
            <v>1</v>
          </cell>
          <cell r="AA241">
            <v>0</v>
          </cell>
          <cell r="AB241">
            <v>0</v>
          </cell>
          <cell r="AE241">
            <v>0</v>
          </cell>
          <cell r="AF241">
            <v>1</v>
          </cell>
          <cell r="AN241" t="str">
            <v>?</v>
          </cell>
          <cell r="AO241" t="str">
            <v>Y</v>
          </cell>
        </row>
        <row r="242">
          <cell r="B242" t="str">
            <v>Bramer-Heitman</v>
          </cell>
          <cell r="C242" t="str">
            <v>WV</v>
          </cell>
          <cell r="D242" t="str">
            <v>Weston</v>
          </cell>
          <cell r="E242" t="str">
            <v>EQT Production, LLC</v>
          </cell>
          <cell r="F242" t="str">
            <v>Production</v>
          </cell>
          <cell r="G242" t="str">
            <v>EQT</v>
          </cell>
          <cell r="H242" t="str">
            <v>Production</v>
          </cell>
          <cell r="I242" t="str">
            <v>Production</v>
          </cell>
          <cell r="K242" t="str">
            <v>Yes</v>
          </cell>
          <cell r="L242" t="str">
            <v>Wellhead Compressor</v>
          </cell>
          <cell r="M242" t="str">
            <v>N</v>
          </cell>
          <cell r="N242" t="str">
            <v>N</v>
          </cell>
          <cell r="O242" t="str">
            <v>N</v>
          </cell>
          <cell r="Q242">
            <v>1185.9000000000001</v>
          </cell>
          <cell r="R242">
            <v>0.105</v>
          </cell>
          <cell r="S242">
            <v>83.911000000000001</v>
          </cell>
          <cell r="X242">
            <v>1</v>
          </cell>
          <cell r="Y242">
            <v>0</v>
          </cell>
          <cell r="Z242">
            <v>1</v>
          </cell>
          <cell r="AA242">
            <v>0</v>
          </cell>
          <cell r="AB242">
            <v>0</v>
          </cell>
          <cell r="AE242">
            <v>0</v>
          </cell>
          <cell r="AF242">
            <v>1</v>
          </cell>
          <cell r="AO242" t="str">
            <v>Y</v>
          </cell>
        </row>
        <row r="243">
          <cell r="B243" t="str">
            <v>Brown 12387</v>
          </cell>
          <cell r="C243" t="str">
            <v>WV</v>
          </cell>
          <cell r="D243" t="str">
            <v>Weston</v>
          </cell>
          <cell r="E243" t="str">
            <v>EQT Production, LLC</v>
          </cell>
          <cell r="F243" t="str">
            <v>Production</v>
          </cell>
          <cell r="G243" t="str">
            <v>EQT</v>
          </cell>
          <cell r="H243" t="str">
            <v>Production</v>
          </cell>
          <cell r="I243" t="str">
            <v>Production</v>
          </cell>
          <cell r="K243" t="str">
            <v>Yes</v>
          </cell>
          <cell r="L243" t="str">
            <v>Wellhead Compressor</v>
          </cell>
          <cell r="M243" t="str">
            <v>N</v>
          </cell>
          <cell r="N243" t="str">
            <v>N</v>
          </cell>
          <cell r="O243" t="str">
            <v>N</v>
          </cell>
          <cell r="Q243">
            <v>1185.9000000000001</v>
          </cell>
          <cell r="R243">
            <v>0.105</v>
          </cell>
          <cell r="S243">
            <v>83.911000000000001</v>
          </cell>
          <cell r="X243">
            <v>1</v>
          </cell>
          <cell r="Y243">
            <v>0</v>
          </cell>
          <cell r="Z243">
            <v>1</v>
          </cell>
          <cell r="AA243">
            <v>0</v>
          </cell>
          <cell r="AB243">
            <v>0</v>
          </cell>
          <cell r="AE243">
            <v>0</v>
          </cell>
          <cell r="AF243">
            <v>1</v>
          </cell>
          <cell r="AN243" t="str">
            <v>?</v>
          </cell>
          <cell r="AO243" t="str">
            <v>Y</v>
          </cell>
        </row>
        <row r="244">
          <cell r="B244" t="str">
            <v>Chauncey</v>
          </cell>
          <cell r="C244" t="str">
            <v>WV</v>
          </cell>
          <cell r="D244" t="str">
            <v>Madison</v>
          </cell>
          <cell r="E244" t="str">
            <v>EQT Production, LLC</v>
          </cell>
          <cell r="F244" t="str">
            <v>Production</v>
          </cell>
          <cell r="G244" t="str">
            <v>EQT</v>
          </cell>
          <cell r="H244" t="str">
            <v>Production</v>
          </cell>
          <cell r="I244" t="str">
            <v>Production</v>
          </cell>
          <cell r="K244" t="str">
            <v>Yes</v>
          </cell>
          <cell r="L244" t="str">
            <v>Wellhead Compressor</v>
          </cell>
          <cell r="M244" t="str">
            <v>N</v>
          </cell>
          <cell r="N244" t="str">
            <v>N</v>
          </cell>
          <cell r="O244" t="str">
            <v>N</v>
          </cell>
          <cell r="P244">
            <v>0</v>
          </cell>
          <cell r="Q244">
            <v>1041</v>
          </cell>
          <cell r="R244">
            <v>0.50900000000000001</v>
          </cell>
          <cell r="S244">
            <v>94.069000000000003</v>
          </cell>
          <cell r="X244">
            <v>1</v>
          </cell>
          <cell r="Y244">
            <v>0</v>
          </cell>
          <cell r="Z244">
            <v>1</v>
          </cell>
          <cell r="AA244">
            <v>0</v>
          </cell>
          <cell r="AB244">
            <v>0</v>
          </cell>
          <cell r="AC244">
            <v>0</v>
          </cell>
          <cell r="AD244">
            <v>0</v>
          </cell>
          <cell r="AE244">
            <v>0</v>
          </cell>
          <cell r="AF244">
            <v>2</v>
          </cell>
          <cell r="AH244">
            <v>1</v>
          </cell>
          <cell r="AI244">
            <v>0</v>
          </cell>
          <cell r="AO244" t="str">
            <v>N</v>
          </cell>
        </row>
        <row r="245">
          <cell r="B245" t="str">
            <v>Chloe</v>
          </cell>
          <cell r="C245" t="str">
            <v>KY</v>
          </cell>
          <cell r="D245" t="str">
            <v>Pikeville</v>
          </cell>
          <cell r="E245" t="str">
            <v>EQT Production, LLC</v>
          </cell>
          <cell r="F245" t="str">
            <v>Production</v>
          </cell>
          <cell r="G245" t="str">
            <v>EQT</v>
          </cell>
          <cell r="H245" t="str">
            <v>Production</v>
          </cell>
          <cell r="I245" t="str">
            <v>Production</v>
          </cell>
          <cell r="K245" t="str">
            <v>Yes</v>
          </cell>
          <cell r="L245" t="str">
            <v>Wellhead Compressor</v>
          </cell>
          <cell r="M245" t="str">
            <v>N</v>
          </cell>
          <cell r="N245" t="str">
            <v>N</v>
          </cell>
          <cell r="O245" t="str">
            <v>N</v>
          </cell>
          <cell r="P245">
            <v>12045</v>
          </cell>
          <cell r="Q245">
            <v>1258.3</v>
          </cell>
          <cell r="R245">
            <v>7.0000000000000007E-2</v>
          </cell>
          <cell r="S245">
            <v>74.501999999999995</v>
          </cell>
          <cell r="X245">
            <v>1</v>
          </cell>
          <cell r="Y245">
            <v>0</v>
          </cell>
          <cell r="Z245">
            <v>1</v>
          </cell>
          <cell r="AA245">
            <v>0</v>
          </cell>
          <cell r="AB245">
            <v>0</v>
          </cell>
          <cell r="AC245">
            <v>1</v>
          </cell>
          <cell r="AD245">
            <v>0</v>
          </cell>
          <cell r="AE245">
            <v>0</v>
          </cell>
          <cell r="AF245">
            <v>1</v>
          </cell>
          <cell r="AH245">
            <v>1</v>
          </cell>
          <cell r="AI245">
            <v>0</v>
          </cell>
          <cell r="AO245" t="str">
            <v>Y</v>
          </cell>
        </row>
        <row r="246">
          <cell r="B246" t="str">
            <v>Cole Crane A3</v>
          </cell>
          <cell r="C246" t="str">
            <v>WV</v>
          </cell>
          <cell r="D246" t="str">
            <v>Madison/Brenton</v>
          </cell>
          <cell r="E246" t="str">
            <v>EQT Production, LLC</v>
          </cell>
          <cell r="F246" t="str">
            <v>Production</v>
          </cell>
          <cell r="G246" t="str">
            <v>EQT</v>
          </cell>
          <cell r="H246" t="str">
            <v>Production</v>
          </cell>
          <cell r="I246" t="str">
            <v>Production</v>
          </cell>
          <cell r="K246" t="str">
            <v>Yes</v>
          </cell>
          <cell r="L246" t="str">
            <v>Wellhead Compressor</v>
          </cell>
          <cell r="X246">
            <v>1</v>
          </cell>
          <cell r="Y246">
            <v>0</v>
          </cell>
          <cell r="Z246">
            <v>1</v>
          </cell>
          <cell r="AC246">
            <v>0</v>
          </cell>
          <cell r="AE246">
            <v>0</v>
          </cell>
          <cell r="AF246">
            <v>1</v>
          </cell>
          <cell r="AO246" t="str">
            <v>Y</v>
          </cell>
        </row>
        <row r="247">
          <cell r="B247" t="str">
            <v>Cole Crane B2</v>
          </cell>
          <cell r="C247" t="str">
            <v>WV</v>
          </cell>
          <cell r="D247" t="str">
            <v>Madison/Brenton</v>
          </cell>
          <cell r="E247" t="str">
            <v>EQT Production, LLC</v>
          </cell>
          <cell r="F247" t="str">
            <v>Production</v>
          </cell>
          <cell r="G247" t="str">
            <v>EQT</v>
          </cell>
          <cell r="H247" t="str">
            <v>Production</v>
          </cell>
          <cell r="I247" t="str">
            <v>Production</v>
          </cell>
          <cell r="K247" t="str">
            <v>Yes</v>
          </cell>
          <cell r="L247" t="str">
            <v>Wellhead Compressor</v>
          </cell>
          <cell r="X247">
            <v>1</v>
          </cell>
          <cell r="Y247">
            <v>0</v>
          </cell>
          <cell r="Z247">
            <v>1</v>
          </cell>
          <cell r="AC247">
            <v>0</v>
          </cell>
          <cell r="AE247">
            <v>0</v>
          </cell>
          <cell r="AF247">
            <v>1</v>
          </cell>
          <cell r="AO247" t="str">
            <v>Y</v>
          </cell>
        </row>
        <row r="248">
          <cell r="B248" t="str">
            <v>Cole Crane D1</v>
          </cell>
          <cell r="C248" t="str">
            <v>WV</v>
          </cell>
          <cell r="D248" t="str">
            <v>Madison/Brenton</v>
          </cell>
          <cell r="E248" t="str">
            <v>EQT Production, LLC</v>
          </cell>
          <cell r="F248" t="str">
            <v>Production</v>
          </cell>
          <cell r="G248" t="str">
            <v>EQT</v>
          </cell>
          <cell r="H248" t="str">
            <v>Production</v>
          </cell>
          <cell r="I248" t="str">
            <v>Production</v>
          </cell>
          <cell r="K248" t="str">
            <v>Yes</v>
          </cell>
          <cell r="L248" t="str">
            <v>Wellhead Compressor</v>
          </cell>
          <cell r="X248">
            <v>1</v>
          </cell>
          <cell r="Y248">
            <v>0</v>
          </cell>
          <cell r="Z248">
            <v>1</v>
          </cell>
          <cell r="AC248">
            <v>0</v>
          </cell>
          <cell r="AE248">
            <v>0</v>
          </cell>
          <cell r="AF248">
            <v>1</v>
          </cell>
          <cell r="AO248" t="str">
            <v>Y</v>
          </cell>
        </row>
        <row r="249">
          <cell r="B249" t="str">
            <v>Colerider</v>
          </cell>
          <cell r="C249" t="str">
            <v>WV</v>
          </cell>
          <cell r="D249" t="str">
            <v>Weston</v>
          </cell>
          <cell r="E249" t="str">
            <v>EQT Production, LLC</v>
          </cell>
          <cell r="F249" t="str">
            <v>Production</v>
          </cell>
          <cell r="G249" t="str">
            <v>EQT</v>
          </cell>
          <cell r="H249" t="str">
            <v>Production</v>
          </cell>
          <cell r="I249" t="str">
            <v>Production</v>
          </cell>
          <cell r="K249" t="str">
            <v>Yes</v>
          </cell>
          <cell r="L249" t="str">
            <v>Wellhead Compressor</v>
          </cell>
          <cell r="M249" t="str">
            <v>N</v>
          </cell>
          <cell r="N249" t="str">
            <v>N</v>
          </cell>
          <cell r="O249" t="str">
            <v>N</v>
          </cell>
          <cell r="Q249">
            <v>1185.9000000000001</v>
          </cell>
          <cell r="R249">
            <v>0.105</v>
          </cell>
          <cell r="S249">
            <v>83.911000000000001</v>
          </cell>
          <cell r="X249">
            <v>1</v>
          </cell>
          <cell r="Y249">
            <v>0</v>
          </cell>
          <cell r="Z249">
            <v>1</v>
          </cell>
          <cell r="AA249">
            <v>0</v>
          </cell>
          <cell r="AB249">
            <v>0</v>
          </cell>
          <cell r="AE249">
            <v>0</v>
          </cell>
          <cell r="AF249">
            <v>1</v>
          </cell>
          <cell r="AO249" t="str">
            <v>Y</v>
          </cell>
        </row>
        <row r="250">
          <cell r="B250" t="str">
            <v>Compton Mountain</v>
          </cell>
          <cell r="C250" t="str">
            <v>WV</v>
          </cell>
          <cell r="D250" t="str">
            <v>Madison/Brenton</v>
          </cell>
          <cell r="E250" t="str">
            <v>EQT Production, LLC</v>
          </cell>
          <cell r="F250" t="str">
            <v>Production</v>
          </cell>
          <cell r="G250" t="str">
            <v>EQT</v>
          </cell>
          <cell r="H250" t="str">
            <v>Production</v>
          </cell>
          <cell r="I250" t="str">
            <v>Production</v>
          </cell>
          <cell r="K250" t="str">
            <v>Yes</v>
          </cell>
          <cell r="L250" t="str">
            <v>Wellhead Compressor</v>
          </cell>
          <cell r="X250">
            <v>1</v>
          </cell>
          <cell r="Y250">
            <v>0</v>
          </cell>
          <cell r="Z250">
            <v>1</v>
          </cell>
          <cell r="AC250">
            <v>0</v>
          </cell>
          <cell r="AE250">
            <v>0</v>
          </cell>
          <cell r="AF250">
            <v>10</v>
          </cell>
          <cell r="AO250" t="str">
            <v>Y</v>
          </cell>
        </row>
        <row r="251">
          <cell r="B251" t="str">
            <v>Cornwell</v>
          </cell>
          <cell r="C251" t="str">
            <v>WV</v>
          </cell>
          <cell r="D251" t="str">
            <v>Weston</v>
          </cell>
          <cell r="E251" t="str">
            <v>EQT Production, LLC</v>
          </cell>
          <cell r="F251" t="str">
            <v>Production</v>
          </cell>
          <cell r="G251" t="str">
            <v>EQT</v>
          </cell>
          <cell r="H251" t="str">
            <v>Production</v>
          </cell>
          <cell r="I251" t="str">
            <v>Production</v>
          </cell>
          <cell r="K251" t="str">
            <v>Yes</v>
          </cell>
          <cell r="L251" t="str">
            <v>Wellhead Compressor</v>
          </cell>
          <cell r="M251" t="str">
            <v>N</v>
          </cell>
          <cell r="N251" t="str">
            <v>N</v>
          </cell>
          <cell r="O251" t="str">
            <v>N</v>
          </cell>
          <cell r="Q251">
            <v>1185.9000000000001</v>
          </cell>
          <cell r="R251">
            <v>0.105</v>
          </cell>
          <cell r="S251">
            <v>83.911000000000001</v>
          </cell>
          <cell r="V251">
            <v>60</v>
          </cell>
          <cell r="W251">
            <v>75</v>
          </cell>
          <cell r="X251">
            <v>1</v>
          </cell>
          <cell r="Y251">
            <v>0</v>
          </cell>
          <cell r="Z251">
            <v>1</v>
          </cell>
          <cell r="AA251">
            <v>0</v>
          </cell>
          <cell r="AB251">
            <v>0</v>
          </cell>
          <cell r="AE251">
            <v>0</v>
          </cell>
          <cell r="AF251">
            <v>1</v>
          </cell>
          <cell r="AO251" t="str">
            <v>Y</v>
          </cell>
        </row>
        <row r="252">
          <cell r="B252" t="str">
            <v>Derrick</v>
          </cell>
          <cell r="C252" t="str">
            <v>WV</v>
          </cell>
          <cell r="D252" t="str">
            <v>Weston</v>
          </cell>
          <cell r="E252" t="str">
            <v>EQT Production, LLC</v>
          </cell>
          <cell r="F252" t="str">
            <v>Production</v>
          </cell>
          <cell r="G252" t="str">
            <v>EQT</v>
          </cell>
          <cell r="H252" t="str">
            <v>Production</v>
          </cell>
          <cell r="I252" t="str">
            <v>Production</v>
          </cell>
          <cell r="K252" t="str">
            <v>Yes</v>
          </cell>
          <cell r="L252" t="str">
            <v>Wellhead Compressor</v>
          </cell>
          <cell r="M252" t="str">
            <v>N</v>
          </cell>
          <cell r="N252" t="str">
            <v>N</v>
          </cell>
          <cell r="O252" t="str">
            <v>N</v>
          </cell>
          <cell r="Q252">
            <v>1185.9000000000001</v>
          </cell>
          <cell r="R252">
            <v>0.105</v>
          </cell>
          <cell r="S252">
            <v>83.911000000000001</v>
          </cell>
          <cell r="X252">
            <v>1</v>
          </cell>
          <cell r="Y252">
            <v>0</v>
          </cell>
          <cell r="Z252">
            <v>1</v>
          </cell>
          <cell r="AA252">
            <v>0</v>
          </cell>
          <cell r="AB252">
            <v>0</v>
          </cell>
          <cell r="AE252">
            <v>0</v>
          </cell>
          <cell r="AF252">
            <v>1</v>
          </cell>
          <cell r="AO252" t="str">
            <v>Y</v>
          </cell>
        </row>
        <row r="253">
          <cell r="B253" t="str">
            <v>Drift #41</v>
          </cell>
          <cell r="C253" t="str">
            <v>KY</v>
          </cell>
          <cell r="D253" t="str">
            <v>Pikeville</v>
          </cell>
          <cell r="E253" t="str">
            <v>EQT Production, LLC</v>
          </cell>
          <cell r="F253" t="str">
            <v>Production</v>
          </cell>
          <cell r="G253" t="str">
            <v>EQT</v>
          </cell>
          <cell r="H253" t="str">
            <v>Production</v>
          </cell>
          <cell r="I253" t="str">
            <v>Production</v>
          </cell>
          <cell r="K253" t="str">
            <v>Yes</v>
          </cell>
          <cell r="L253" t="str">
            <v>Wellhead Compressor</v>
          </cell>
          <cell r="M253" t="str">
            <v>N</v>
          </cell>
          <cell r="N253" t="str">
            <v>N</v>
          </cell>
          <cell r="O253" t="str">
            <v>N</v>
          </cell>
          <cell r="Q253">
            <v>1258.3</v>
          </cell>
          <cell r="R253">
            <v>7.0000000000000007E-2</v>
          </cell>
          <cell r="S253">
            <v>74.501999999999995</v>
          </cell>
          <cell r="X253">
            <v>1</v>
          </cell>
          <cell r="Y253">
            <v>0</v>
          </cell>
          <cell r="Z253">
            <v>1</v>
          </cell>
          <cell r="AA253">
            <v>0</v>
          </cell>
          <cell r="AB253">
            <v>0</v>
          </cell>
          <cell r="AD253">
            <v>0</v>
          </cell>
          <cell r="AE253">
            <v>0</v>
          </cell>
          <cell r="AF253">
            <v>1</v>
          </cell>
          <cell r="AO253" t="str">
            <v>Y</v>
          </cell>
        </row>
        <row r="254">
          <cell r="B254" t="str">
            <v>Dripping Springs KL-992</v>
          </cell>
          <cell r="C254" t="str">
            <v>KY</v>
          </cell>
          <cell r="D254" t="str">
            <v>Pikeville</v>
          </cell>
          <cell r="E254" t="str">
            <v>EQT Production, LLC</v>
          </cell>
          <cell r="F254" t="str">
            <v>Production</v>
          </cell>
          <cell r="G254" t="str">
            <v>EQT</v>
          </cell>
          <cell r="H254" t="str">
            <v>Production</v>
          </cell>
          <cell r="I254" t="str">
            <v>Production</v>
          </cell>
          <cell r="K254" t="str">
            <v>Yes</v>
          </cell>
          <cell r="L254" t="str">
            <v>Wellhead Compressor</v>
          </cell>
          <cell r="M254" t="str">
            <v>N</v>
          </cell>
          <cell r="N254" t="str">
            <v>N</v>
          </cell>
          <cell r="O254" t="str">
            <v>N</v>
          </cell>
          <cell r="P254">
            <v>7300</v>
          </cell>
          <cell r="Q254">
            <v>1258.3</v>
          </cell>
          <cell r="R254">
            <v>7.0000000000000007E-2</v>
          </cell>
          <cell r="S254">
            <v>74.501999999999995</v>
          </cell>
          <cell r="X254">
            <v>1</v>
          </cell>
          <cell r="Y254">
            <v>0</v>
          </cell>
          <cell r="Z254">
            <v>1</v>
          </cell>
          <cell r="AA254">
            <v>0</v>
          </cell>
          <cell r="AB254">
            <v>0</v>
          </cell>
          <cell r="AC254">
            <v>0</v>
          </cell>
          <cell r="AD254">
            <v>0</v>
          </cell>
          <cell r="AE254">
            <v>0</v>
          </cell>
          <cell r="AF254">
            <v>1</v>
          </cell>
          <cell r="AH254">
            <v>1</v>
          </cell>
          <cell r="AI254">
            <v>0</v>
          </cell>
          <cell r="AO254" t="str">
            <v>Y</v>
          </cell>
        </row>
        <row r="255">
          <cell r="B255" t="str">
            <v>E.J. Evans #94</v>
          </cell>
          <cell r="C255" t="str">
            <v>KY</v>
          </cell>
          <cell r="D255" t="str">
            <v>Pikeville</v>
          </cell>
          <cell r="E255" t="str">
            <v>EQT Production, LLC</v>
          </cell>
          <cell r="F255" t="str">
            <v>Production</v>
          </cell>
          <cell r="G255" t="str">
            <v>EQT</v>
          </cell>
          <cell r="H255" t="str">
            <v>Production</v>
          </cell>
          <cell r="I255" t="str">
            <v>Production</v>
          </cell>
          <cell r="K255" t="str">
            <v>Yes</v>
          </cell>
          <cell r="L255" t="str">
            <v>Wellhead Compressor</v>
          </cell>
          <cell r="M255" t="str">
            <v>N</v>
          </cell>
          <cell r="N255" t="str">
            <v>N</v>
          </cell>
          <cell r="O255" t="str">
            <v>N</v>
          </cell>
          <cell r="P255">
            <v>248200</v>
          </cell>
          <cell r="Q255">
            <v>1258.3</v>
          </cell>
          <cell r="R255">
            <v>7.0000000000000007E-2</v>
          </cell>
          <cell r="S255">
            <v>74.501999999999995</v>
          </cell>
          <cell r="X255">
            <v>1</v>
          </cell>
          <cell r="Y255">
            <v>0</v>
          </cell>
          <cell r="Z255">
            <v>1</v>
          </cell>
          <cell r="AA255">
            <v>0</v>
          </cell>
          <cell r="AB255">
            <v>0</v>
          </cell>
          <cell r="AC255">
            <v>0</v>
          </cell>
          <cell r="AD255">
            <v>0</v>
          </cell>
          <cell r="AE255">
            <v>0</v>
          </cell>
          <cell r="AF255">
            <v>16</v>
          </cell>
          <cell r="AH255">
            <v>1</v>
          </cell>
          <cell r="AI255">
            <v>0</v>
          </cell>
          <cell r="AN255">
            <v>0</v>
          </cell>
          <cell r="AO255" t="str">
            <v>Y</v>
          </cell>
        </row>
        <row r="256">
          <cell r="B256" t="str">
            <v>ECKMAN, I.  #11</v>
          </cell>
          <cell r="C256" t="str">
            <v>PA</v>
          </cell>
          <cell r="D256" t="str">
            <v>Weston</v>
          </cell>
          <cell r="E256" t="str">
            <v>EQT Production, LLC</v>
          </cell>
          <cell r="G256" t="str">
            <v>EQT</v>
          </cell>
          <cell r="H256" t="str">
            <v>Production</v>
          </cell>
          <cell r="I256" t="str">
            <v>Production</v>
          </cell>
          <cell r="K256" t="str">
            <v>Yes</v>
          </cell>
          <cell r="L256" t="str">
            <v>Wellhead Compressor</v>
          </cell>
          <cell r="Q256">
            <v>1065</v>
          </cell>
          <cell r="R256">
            <v>6.5000000000000002E-2</v>
          </cell>
          <cell r="S256">
            <v>93.593999999999994</v>
          </cell>
          <cell r="Z256">
            <v>1</v>
          </cell>
          <cell r="AE256">
            <v>0</v>
          </cell>
          <cell r="AF256">
            <v>11</v>
          </cell>
          <cell r="AO256" t="str">
            <v>Y</v>
          </cell>
        </row>
        <row r="257">
          <cell r="B257" t="str">
            <v>Elk Creek 32</v>
          </cell>
          <cell r="C257" t="str">
            <v>WV</v>
          </cell>
          <cell r="D257" t="str">
            <v>Madison/Brenton</v>
          </cell>
          <cell r="E257" t="str">
            <v>EQT Production, LLC</v>
          </cell>
          <cell r="F257" t="str">
            <v>Production</v>
          </cell>
          <cell r="G257" t="str">
            <v>EQT</v>
          </cell>
          <cell r="H257" t="str">
            <v>Production</v>
          </cell>
          <cell r="I257" t="str">
            <v>Production</v>
          </cell>
          <cell r="K257" t="str">
            <v>Yes</v>
          </cell>
          <cell r="L257" t="str">
            <v>Wellhead Compressor</v>
          </cell>
          <cell r="X257">
            <v>1</v>
          </cell>
          <cell r="Y257">
            <v>0</v>
          </cell>
          <cell r="Z257">
            <v>1</v>
          </cell>
          <cell r="AA257">
            <v>0</v>
          </cell>
          <cell r="AC257">
            <v>0</v>
          </cell>
          <cell r="AE257">
            <v>0</v>
          </cell>
          <cell r="AF257">
            <v>1</v>
          </cell>
          <cell r="AO257" t="str">
            <v>Y</v>
          </cell>
        </row>
        <row r="258">
          <cell r="B258" t="str">
            <v>Fisher A-1</v>
          </cell>
          <cell r="C258" t="str">
            <v>WV</v>
          </cell>
          <cell r="D258" t="str">
            <v>Weston</v>
          </cell>
          <cell r="E258" t="str">
            <v>EQT Production, LLC</v>
          </cell>
          <cell r="F258" t="str">
            <v>Production</v>
          </cell>
          <cell r="G258" t="str">
            <v>EQT</v>
          </cell>
          <cell r="H258" t="str">
            <v>Production</v>
          </cell>
          <cell r="I258" t="str">
            <v>Production</v>
          </cell>
          <cell r="K258" t="str">
            <v>Yes</v>
          </cell>
          <cell r="L258" t="str">
            <v>Wellhead Compressor</v>
          </cell>
          <cell r="M258" t="str">
            <v>N</v>
          </cell>
          <cell r="N258" t="str">
            <v>N</v>
          </cell>
          <cell r="O258" t="str">
            <v>N</v>
          </cell>
          <cell r="Q258">
            <v>1185.9000000000001</v>
          </cell>
          <cell r="R258">
            <v>0.105</v>
          </cell>
          <cell r="S258">
            <v>83.911000000000001</v>
          </cell>
          <cell r="X258">
            <v>1</v>
          </cell>
          <cell r="Y258">
            <v>0</v>
          </cell>
          <cell r="Z258">
            <v>1</v>
          </cell>
          <cell r="AA258">
            <v>0</v>
          </cell>
          <cell r="AB258">
            <v>0</v>
          </cell>
          <cell r="AE258">
            <v>0</v>
          </cell>
          <cell r="AF258">
            <v>1</v>
          </cell>
          <cell r="AO258" t="str">
            <v>Y</v>
          </cell>
        </row>
        <row r="259">
          <cell r="B259" t="str">
            <v>FITZGERALD (McELHINNEY)  #1334</v>
          </cell>
          <cell r="C259" t="str">
            <v>PA</v>
          </cell>
          <cell r="D259" t="str">
            <v>Weston</v>
          </cell>
          <cell r="E259" t="str">
            <v>EQT Production, LLC</v>
          </cell>
          <cell r="G259" t="str">
            <v>EQT</v>
          </cell>
          <cell r="H259" t="str">
            <v>Production</v>
          </cell>
          <cell r="I259" t="str">
            <v>Production</v>
          </cell>
          <cell r="K259" t="str">
            <v>Yes</v>
          </cell>
          <cell r="L259" t="str">
            <v>Wellhead Compressor</v>
          </cell>
          <cell r="Q259">
            <v>1065</v>
          </cell>
          <cell r="R259">
            <v>6.5000000000000002E-2</v>
          </cell>
          <cell r="S259">
            <v>93.593999999999994</v>
          </cell>
          <cell r="Z259">
            <v>1</v>
          </cell>
          <cell r="AE259">
            <v>0</v>
          </cell>
          <cell r="AF259">
            <v>1334</v>
          </cell>
          <cell r="AO259" t="str">
            <v>Y</v>
          </cell>
        </row>
        <row r="260">
          <cell r="B260" t="str">
            <v>FITZSIMMONS  #9026</v>
          </cell>
          <cell r="C260" t="str">
            <v>PA</v>
          </cell>
          <cell r="D260" t="str">
            <v>Weston</v>
          </cell>
          <cell r="E260" t="str">
            <v>EQT Production, LLC</v>
          </cell>
          <cell r="G260" t="str">
            <v>EQT</v>
          </cell>
          <cell r="H260" t="str">
            <v>Production</v>
          </cell>
          <cell r="I260" t="str">
            <v>Production</v>
          </cell>
          <cell r="K260" t="str">
            <v>Yes</v>
          </cell>
          <cell r="L260" t="str">
            <v>Wellhead Compressor</v>
          </cell>
          <cell r="Q260">
            <v>1065</v>
          </cell>
          <cell r="R260">
            <v>6.5000000000000002E-2</v>
          </cell>
          <cell r="S260">
            <v>93.593999999999994</v>
          </cell>
          <cell r="Z260">
            <v>1</v>
          </cell>
          <cell r="AE260">
            <v>0</v>
          </cell>
          <cell r="AF260">
            <v>9026</v>
          </cell>
          <cell r="AO260" t="str">
            <v>Y</v>
          </cell>
        </row>
        <row r="261">
          <cell r="B261" t="str">
            <v>Ford Motor #34</v>
          </cell>
          <cell r="C261" t="str">
            <v>KY</v>
          </cell>
          <cell r="D261" t="str">
            <v>Pikeville</v>
          </cell>
          <cell r="E261" t="str">
            <v>EQT Production, LLC</v>
          </cell>
          <cell r="F261" t="str">
            <v>Production</v>
          </cell>
          <cell r="G261" t="str">
            <v>EQT</v>
          </cell>
          <cell r="H261" t="str">
            <v>Production</v>
          </cell>
          <cell r="I261" t="str">
            <v>Production</v>
          </cell>
          <cell r="K261" t="str">
            <v>Yes</v>
          </cell>
          <cell r="L261" t="str">
            <v>Wellhead Compressor</v>
          </cell>
          <cell r="M261" t="str">
            <v>N</v>
          </cell>
          <cell r="N261" t="str">
            <v>N</v>
          </cell>
          <cell r="O261" t="str">
            <v>N</v>
          </cell>
          <cell r="P261">
            <v>16425</v>
          </cell>
          <cell r="Q261">
            <v>1258.3</v>
          </cell>
          <cell r="R261">
            <v>7.0000000000000007E-2</v>
          </cell>
          <cell r="S261">
            <v>74.501999999999995</v>
          </cell>
          <cell r="X261">
            <v>1</v>
          </cell>
          <cell r="Y261">
            <v>0</v>
          </cell>
          <cell r="Z261">
            <v>1</v>
          </cell>
          <cell r="AA261">
            <v>0</v>
          </cell>
          <cell r="AB261">
            <v>0</v>
          </cell>
          <cell r="AC261">
            <v>0</v>
          </cell>
          <cell r="AD261">
            <v>0</v>
          </cell>
          <cell r="AE261">
            <v>0</v>
          </cell>
          <cell r="AF261">
            <v>1</v>
          </cell>
          <cell r="AH261">
            <v>1</v>
          </cell>
          <cell r="AI261">
            <v>0</v>
          </cell>
          <cell r="AO261" t="str">
            <v>Y</v>
          </cell>
        </row>
        <row r="262">
          <cell r="B262" t="str">
            <v>Free Spirit 2128</v>
          </cell>
          <cell r="C262" t="str">
            <v>KY</v>
          </cell>
          <cell r="D262" t="str">
            <v>Pikeville</v>
          </cell>
          <cell r="E262" t="str">
            <v>EQT Production, LLC</v>
          </cell>
          <cell r="F262" t="str">
            <v>Production</v>
          </cell>
          <cell r="G262" t="str">
            <v>EQT</v>
          </cell>
          <cell r="H262" t="str">
            <v>Production</v>
          </cell>
          <cell r="I262" t="str">
            <v>Production</v>
          </cell>
          <cell r="K262" t="str">
            <v>Yes</v>
          </cell>
          <cell r="L262" t="str">
            <v>Wellhead Compressor</v>
          </cell>
          <cell r="M262" t="str">
            <v>N</v>
          </cell>
          <cell r="N262" t="str">
            <v>N</v>
          </cell>
          <cell r="O262" t="str">
            <v>N</v>
          </cell>
          <cell r="P262">
            <v>10950</v>
          </cell>
          <cell r="Q262">
            <v>1258.3</v>
          </cell>
          <cell r="R262">
            <v>7.0000000000000007E-2</v>
          </cell>
          <cell r="S262">
            <v>74.501999999999995</v>
          </cell>
          <cell r="X262">
            <v>1</v>
          </cell>
          <cell r="Y262">
            <v>0</v>
          </cell>
          <cell r="Z262">
            <v>1</v>
          </cell>
          <cell r="AA262">
            <v>0</v>
          </cell>
          <cell r="AB262">
            <v>0</v>
          </cell>
          <cell r="AC262">
            <v>0</v>
          </cell>
          <cell r="AD262">
            <v>0</v>
          </cell>
          <cell r="AE262">
            <v>0</v>
          </cell>
          <cell r="AF262">
            <v>1</v>
          </cell>
          <cell r="AH262">
            <v>1</v>
          </cell>
          <cell r="AI262">
            <v>0</v>
          </cell>
          <cell r="AN262" t="str">
            <v>?</v>
          </cell>
          <cell r="AO262" t="str">
            <v>Y</v>
          </cell>
        </row>
        <row r="263">
          <cell r="B263" t="str">
            <v>Frozen Creek</v>
          </cell>
          <cell r="C263" t="str">
            <v>KY</v>
          </cell>
          <cell r="D263" t="str">
            <v>Pikeville</v>
          </cell>
          <cell r="E263" t="str">
            <v>EQT Production, LLC</v>
          </cell>
          <cell r="F263" t="str">
            <v>Production</v>
          </cell>
          <cell r="G263" t="str">
            <v>EQT</v>
          </cell>
          <cell r="H263" t="str">
            <v>Production</v>
          </cell>
          <cell r="I263" t="str">
            <v>Production</v>
          </cell>
          <cell r="K263" t="str">
            <v>Yes</v>
          </cell>
          <cell r="L263" t="str">
            <v>Wellhead Compressor</v>
          </cell>
          <cell r="M263" t="str">
            <v>N</v>
          </cell>
          <cell r="N263" t="str">
            <v>N</v>
          </cell>
          <cell r="O263" t="str">
            <v>N</v>
          </cell>
          <cell r="P263">
            <v>34675</v>
          </cell>
          <cell r="Q263">
            <v>1258.3</v>
          </cell>
          <cell r="R263">
            <v>7.0000000000000007E-2</v>
          </cell>
          <cell r="S263">
            <v>74.501999999999995</v>
          </cell>
          <cell r="X263">
            <v>1</v>
          </cell>
          <cell r="Y263">
            <v>0</v>
          </cell>
          <cell r="Z263">
            <v>1</v>
          </cell>
          <cell r="AA263">
            <v>0</v>
          </cell>
          <cell r="AB263">
            <v>0</v>
          </cell>
          <cell r="AC263">
            <v>0</v>
          </cell>
          <cell r="AD263">
            <v>0</v>
          </cell>
          <cell r="AE263">
            <v>0</v>
          </cell>
          <cell r="AF263">
            <v>4</v>
          </cell>
          <cell r="AH263">
            <v>1</v>
          </cell>
          <cell r="AI263">
            <v>0</v>
          </cell>
          <cell r="AO263" t="str">
            <v>Y</v>
          </cell>
        </row>
        <row r="264">
          <cell r="B264" t="str">
            <v>Garner</v>
          </cell>
          <cell r="C264" t="str">
            <v>KY</v>
          </cell>
          <cell r="D264" t="str">
            <v>Pikeville</v>
          </cell>
          <cell r="E264" t="str">
            <v>EQT Production, LLC</v>
          </cell>
          <cell r="F264" t="str">
            <v>Production</v>
          </cell>
          <cell r="G264" t="str">
            <v>EQT</v>
          </cell>
          <cell r="H264" t="str">
            <v>Production</v>
          </cell>
          <cell r="I264" t="str">
            <v>Production</v>
          </cell>
          <cell r="K264" t="str">
            <v>Yes</v>
          </cell>
          <cell r="L264" t="str">
            <v>Wellhead Compressor</v>
          </cell>
          <cell r="M264" t="str">
            <v>N</v>
          </cell>
          <cell r="N264" t="str">
            <v>N</v>
          </cell>
          <cell r="O264" t="str">
            <v>N</v>
          </cell>
          <cell r="P264">
            <v>8395</v>
          </cell>
          <cell r="Q264">
            <v>1258.3</v>
          </cell>
          <cell r="R264">
            <v>7.0000000000000007E-2</v>
          </cell>
          <cell r="S264">
            <v>74.501999999999995</v>
          </cell>
          <cell r="X264">
            <v>1</v>
          </cell>
          <cell r="Y264">
            <v>0</v>
          </cell>
          <cell r="Z264">
            <v>1</v>
          </cell>
          <cell r="AA264">
            <v>0</v>
          </cell>
          <cell r="AB264">
            <v>0</v>
          </cell>
          <cell r="AC264">
            <v>0</v>
          </cell>
          <cell r="AD264">
            <v>0</v>
          </cell>
          <cell r="AE264">
            <v>0</v>
          </cell>
          <cell r="AF264">
            <v>1</v>
          </cell>
          <cell r="AH264">
            <v>1</v>
          </cell>
          <cell r="AI264">
            <v>0</v>
          </cell>
          <cell r="AO264" t="str">
            <v>Y</v>
          </cell>
        </row>
        <row r="265">
          <cell r="B265" t="str">
            <v>Gayheart</v>
          </cell>
          <cell r="C265" t="str">
            <v>KY</v>
          </cell>
          <cell r="D265" t="str">
            <v>Pikeville</v>
          </cell>
          <cell r="E265" t="str">
            <v>EQT Production, LLC</v>
          </cell>
          <cell r="F265" t="str">
            <v>Production</v>
          </cell>
          <cell r="G265" t="str">
            <v>EQT</v>
          </cell>
          <cell r="H265" t="str">
            <v>Production</v>
          </cell>
          <cell r="I265" t="str">
            <v>Production</v>
          </cell>
          <cell r="K265" t="str">
            <v>Yes</v>
          </cell>
          <cell r="L265" t="str">
            <v>Wellhead Compressor</v>
          </cell>
          <cell r="M265" t="str">
            <v>N</v>
          </cell>
          <cell r="N265" t="str">
            <v>N</v>
          </cell>
          <cell r="O265" t="str">
            <v>N</v>
          </cell>
          <cell r="P265">
            <v>0</v>
          </cell>
          <cell r="Q265">
            <v>1258.3</v>
          </cell>
          <cell r="R265">
            <v>7.0000000000000007E-2</v>
          </cell>
          <cell r="S265">
            <v>74.501999999999995</v>
          </cell>
          <cell r="X265">
            <v>1</v>
          </cell>
          <cell r="Y265">
            <v>0</v>
          </cell>
          <cell r="Z265">
            <v>1</v>
          </cell>
          <cell r="AA265">
            <v>0</v>
          </cell>
          <cell r="AB265">
            <v>0</v>
          </cell>
          <cell r="AC265">
            <v>0</v>
          </cell>
          <cell r="AD265">
            <v>0</v>
          </cell>
          <cell r="AE265">
            <v>0</v>
          </cell>
          <cell r="AF265">
            <v>3</v>
          </cell>
          <cell r="AH265">
            <v>1</v>
          </cell>
          <cell r="AI265">
            <v>0</v>
          </cell>
          <cell r="AO265" t="str">
            <v>Y</v>
          </cell>
        </row>
        <row r="266">
          <cell r="B266" t="str">
            <v>Hall 380</v>
          </cell>
          <cell r="C266" t="str">
            <v>WV</v>
          </cell>
          <cell r="D266" t="str">
            <v>Weston</v>
          </cell>
          <cell r="E266" t="str">
            <v>EQT Production, LLC</v>
          </cell>
          <cell r="F266" t="str">
            <v>Production</v>
          </cell>
          <cell r="G266" t="str">
            <v>EQT</v>
          </cell>
          <cell r="H266" t="str">
            <v>Production</v>
          </cell>
          <cell r="I266" t="str">
            <v>Production</v>
          </cell>
          <cell r="K266" t="str">
            <v>Yes</v>
          </cell>
          <cell r="L266" t="str">
            <v>Wellhead Compressor</v>
          </cell>
          <cell r="M266" t="str">
            <v>N</v>
          </cell>
          <cell r="N266" t="str">
            <v>N</v>
          </cell>
          <cell r="O266" t="str">
            <v>N</v>
          </cell>
          <cell r="Q266">
            <v>1185.9000000000001</v>
          </cell>
          <cell r="R266">
            <v>0.105</v>
          </cell>
          <cell r="S266">
            <v>83.911000000000001</v>
          </cell>
          <cell r="X266">
            <v>1</v>
          </cell>
          <cell r="Y266">
            <v>0</v>
          </cell>
          <cell r="Z266">
            <v>1</v>
          </cell>
          <cell r="AA266">
            <v>0</v>
          </cell>
          <cell r="AB266">
            <v>0</v>
          </cell>
          <cell r="AE266">
            <v>0</v>
          </cell>
          <cell r="AF266">
            <v>1</v>
          </cell>
          <cell r="AO266" t="str">
            <v>Y</v>
          </cell>
        </row>
        <row r="267">
          <cell r="B267" t="str">
            <v>Hankey</v>
          </cell>
          <cell r="C267" t="str">
            <v>PA</v>
          </cell>
          <cell r="D267" t="str">
            <v>Weston</v>
          </cell>
          <cell r="E267" t="str">
            <v>EQT Production, LLC</v>
          </cell>
          <cell r="F267" t="str">
            <v>Production</v>
          </cell>
          <cell r="G267" t="str">
            <v>EQT</v>
          </cell>
          <cell r="H267" t="str">
            <v>Production</v>
          </cell>
          <cell r="I267" t="str">
            <v>Production</v>
          </cell>
          <cell r="K267" t="str">
            <v>Yes</v>
          </cell>
          <cell r="L267" t="str">
            <v>Wellhead Compressor</v>
          </cell>
          <cell r="M267" t="str">
            <v>N</v>
          </cell>
          <cell r="N267" t="str">
            <v>N</v>
          </cell>
          <cell r="O267" t="str">
            <v>N</v>
          </cell>
          <cell r="Q267">
            <v>1065</v>
          </cell>
          <cell r="R267">
            <v>6.5000000000000002E-2</v>
          </cell>
          <cell r="S267">
            <v>93.593999999999994</v>
          </cell>
          <cell r="X267">
            <v>1</v>
          </cell>
          <cell r="Y267">
            <v>0</v>
          </cell>
          <cell r="Z267">
            <v>1</v>
          </cell>
          <cell r="AA267">
            <v>0</v>
          </cell>
          <cell r="AB267">
            <v>0</v>
          </cell>
          <cell r="AD267">
            <v>0</v>
          </cell>
          <cell r="AE267">
            <v>0</v>
          </cell>
          <cell r="AO267" t="str">
            <v>Y</v>
          </cell>
        </row>
        <row r="268">
          <cell r="B268" t="str">
            <v>HANKEY #898   Div.(100) LS#  3245</v>
          </cell>
          <cell r="C268" t="str">
            <v>PA</v>
          </cell>
          <cell r="D268" t="str">
            <v>Weston</v>
          </cell>
          <cell r="E268" t="str">
            <v>EQT Production, LLC</v>
          </cell>
          <cell r="G268" t="str">
            <v>EQT</v>
          </cell>
          <cell r="H268" t="str">
            <v>Production</v>
          </cell>
          <cell r="I268" t="str">
            <v>Production</v>
          </cell>
          <cell r="K268" t="str">
            <v>Yes</v>
          </cell>
          <cell r="L268" t="str">
            <v>Wellhead Compressor</v>
          </cell>
          <cell r="Q268">
            <v>1065</v>
          </cell>
          <cell r="R268">
            <v>6.5000000000000002E-2</v>
          </cell>
          <cell r="S268">
            <v>93.593999999999994</v>
          </cell>
          <cell r="Z268">
            <v>1</v>
          </cell>
          <cell r="AE268">
            <v>0</v>
          </cell>
          <cell r="AF268">
            <v>898</v>
          </cell>
          <cell r="AO268" t="str">
            <v>Y</v>
          </cell>
        </row>
        <row r="269">
          <cell r="B269" t="str">
            <v>HAULDERMAN, J.  #470</v>
          </cell>
          <cell r="C269" t="str">
            <v>PA</v>
          </cell>
          <cell r="D269" t="str">
            <v>Weston</v>
          </cell>
          <cell r="E269" t="str">
            <v>EQT Production, LLC</v>
          </cell>
          <cell r="G269" t="str">
            <v>EQT</v>
          </cell>
          <cell r="H269" t="str">
            <v>Production</v>
          </cell>
          <cell r="I269" t="str">
            <v>Production</v>
          </cell>
          <cell r="K269" t="str">
            <v>Yes</v>
          </cell>
          <cell r="L269" t="str">
            <v>Wellhead Compressor</v>
          </cell>
          <cell r="Q269">
            <v>1065</v>
          </cell>
          <cell r="R269">
            <v>6.5000000000000002E-2</v>
          </cell>
          <cell r="S269">
            <v>93.593999999999994</v>
          </cell>
          <cell r="Z269">
            <v>1</v>
          </cell>
          <cell r="AE269">
            <v>0</v>
          </cell>
          <cell r="AF269">
            <v>470</v>
          </cell>
          <cell r="AO269" t="str">
            <v>Y</v>
          </cell>
        </row>
        <row r="270">
          <cell r="B270" t="str">
            <v>Hess 266-269</v>
          </cell>
          <cell r="C270" t="str">
            <v>WV</v>
          </cell>
          <cell r="D270" t="str">
            <v>Weston</v>
          </cell>
          <cell r="E270" t="str">
            <v>EQT Production, LLC</v>
          </cell>
          <cell r="F270" t="str">
            <v>Production</v>
          </cell>
          <cell r="G270" t="str">
            <v>EQT</v>
          </cell>
          <cell r="H270" t="str">
            <v>Production</v>
          </cell>
          <cell r="I270" t="str">
            <v>Production</v>
          </cell>
          <cell r="K270" t="str">
            <v>Yes</v>
          </cell>
          <cell r="L270" t="str">
            <v>Wellhead Compressor</v>
          </cell>
          <cell r="M270" t="str">
            <v>N</v>
          </cell>
          <cell r="N270" t="str">
            <v>N</v>
          </cell>
          <cell r="O270" t="str">
            <v>N</v>
          </cell>
          <cell r="Q270">
            <v>1185.9000000000001</v>
          </cell>
          <cell r="R270">
            <v>0.105</v>
          </cell>
          <cell r="S270">
            <v>83.911000000000001</v>
          </cell>
          <cell r="X270">
            <v>1</v>
          </cell>
          <cell r="Y270">
            <v>0</v>
          </cell>
          <cell r="Z270">
            <v>1</v>
          </cell>
          <cell r="AA270">
            <v>0</v>
          </cell>
          <cell r="AB270">
            <v>0</v>
          </cell>
          <cell r="AE270">
            <v>0</v>
          </cell>
          <cell r="AF270">
            <v>1</v>
          </cell>
          <cell r="AN270" t="str">
            <v>?</v>
          </cell>
          <cell r="AO270" t="str">
            <v>Y</v>
          </cell>
        </row>
        <row r="271">
          <cell r="B271" t="str">
            <v>Horse Run</v>
          </cell>
          <cell r="C271" t="str">
            <v>WV</v>
          </cell>
          <cell r="D271" t="str">
            <v>Weston</v>
          </cell>
          <cell r="E271" t="str">
            <v>EQT Production, LLC</v>
          </cell>
          <cell r="F271" t="str">
            <v>Production</v>
          </cell>
          <cell r="G271" t="str">
            <v>EQT</v>
          </cell>
          <cell r="H271" t="str">
            <v>Production</v>
          </cell>
          <cell r="I271" t="str">
            <v>Production</v>
          </cell>
          <cell r="K271" t="str">
            <v>Yes</v>
          </cell>
          <cell r="L271" t="str">
            <v>Wellhead Compressor</v>
          </cell>
          <cell r="M271" t="str">
            <v>N</v>
          </cell>
          <cell r="N271" t="str">
            <v>N</v>
          </cell>
          <cell r="O271" t="str">
            <v>N</v>
          </cell>
          <cell r="Q271">
            <v>1185.9000000000001</v>
          </cell>
          <cell r="R271">
            <v>0.105</v>
          </cell>
          <cell r="S271">
            <v>83.911000000000001</v>
          </cell>
          <cell r="X271">
            <v>1</v>
          </cell>
          <cell r="Y271">
            <v>0</v>
          </cell>
          <cell r="Z271">
            <v>1</v>
          </cell>
          <cell r="AA271">
            <v>0</v>
          </cell>
          <cell r="AB271">
            <v>0</v>
          </cell>
          <cell r="AE271">
            <v>0</v>
          </cell>
          <cell r="AF271">
            <v>1</v>
          </cell>
          <cell r="AN271" t="str">
            <v>?</v>
          </cell>
          <cell r="AO271" t="str">
            <v>Y</v>
          </cell>
        </row>
        <row r="272">
          <cell r="B272" t="str">
            <v>Island Creek B-1</v>
          </cell>
          <cell r="C272" t="str">
            <v>WV</v>
          </cell>
          <cell r="D272" t="str">
            <v>Brenton</v>
          </cell>
          <cell r="E272" t="str">
            <v>EQT Production, LLC</v>
          </cell>
          <cell r="F272" t="str">
            <v>Production</v>
          </cell>
          <cell r="G272" t="str">
            <v>EQT</v>
          </cell>
          <cell r="H272" t="str">
            <v>Production</v>
          </cell>
          <cell r="I272" t="str">
            <v>Production</v>
          </cell>
          <cell r="K272" t="str">
            <v>Yes</v>
          </cell>
          <cell r="L272" t="str">
            <v>Wellhead Compressor</v>
          </cell>
          <cell r="M272" t="str">
            <v>N</v>
          </cell>
          <cell r="N272" t="str">
            <v>N</v>
          </cell>
          <cell r="O272" t="str">
            <v>N</v>
          </cell>
          <cell r="Q272">
            <v>1062.3</v>
          </cell>
          <cell r="R272">
            <v>0.107</v>
          </cell>
          <cell r="S272">
            <v>95.852000000000004</v>
          </cell>
          <cell r="X272">
            <v>1</v>
          </cell>
          <cell r="Y272">
            <v>0</v>
          </cell>
          <cell r="Z272">
            <v>1</v>
          </cell>
          <cell r="AA272">
            <v>0</v>
          </cell>
          <cell r="AB272">
            <v>0</v>
          </cell>
          <cell r="AC272">
            <v>0</v>
          </cell>
          <cell r="AD272">
            <v>0</v>
          </cell>
          <cell r="AE272">
            <v>0</v>
          </cell>
          <cell r="AF272">
            <v>1</v>
          </cell>
          <cell r="AO272" t="str">
            <v>Y</v>
          </cell>
        </row>
        <row r="273">
          <cell r="B273" t="str">
            <v>Island Creek D103</v>
          </cell>
          <cell r="C273" t="str">
            <v>WV</v>
          </cell>
          <cell r="D273" t="str">
            <v>Brenton</v>
          </cell>
          <cell r="E273" t="str">
            <v>EQT Production, LLC</v>
          </cell>
          <cell r="F273" t="str">
            <v>Production</v>
          </cell>
          <cell r="G273" t="str">
            <v>EQT</v>
          </cell>
          <cell r="H273" t="str">
            <v>Production</v>
          </cell>
          <cell r="I273" t="str">
            <v>Production</v>
          </cell>
          <cell r="K273" t="str">
            <v>Yes</v>
          </cell>
          <cell r="L273" t="str">
            <v>Wellhead Compressor</v>
          </cell>
          <cell r="Q273">
            <v>1062.3</v>
          </cell>
          <cell r="R273">
            <v>0.107</v>
          </cell>
          <cell r="S273">
            <v>95.852000000000004</v>
          </cell>
          <cell r="X273">
            <v>1</v>
          </cell>
          <cell r="Y273">
            <v>0</v>
          </cell>
          <cell r="Z273">
            <v>1</v>
          </cell>
          <cell r="AC273">
            <v>0</v>
          </cell>
          <cell r="AE273">
            <v>0</v>
          </cell>
          <cell r="AF273">
            <v>1</v>
          </cell>
          <cell r="AO273" t="str">
            <v>Y</v>
          </cell>
        </row>
        <row r="274">
          <cell r="B274" t="str">
            <v>Island Creek D59/59T</v>
          </cell>
          <cell r="C274" t="str">
            <v>WV</v>
          </cell>
          <cell r="D274" t="str">
            <v>Brenton</v>
          </cell>
          <cell r="E274" t="str">
            <v>EQT Production, LLC</v>
          </cell>
          <cell r="F274" t="str">
            <v>Production</v>
          </cell>
          <cell r="G274" t="str">
            <v>EQT</v>
          </cell>
          <cell r="H274" t="str">
            <v>Production</v>
          </cell>
          <cell r="I274" t="str">
            <v>Production</v>
          </cell>
          <cell r="K274" t="str">
            <v>Yes</v>
          </cell>
          <cell r="L274" t="str">
            <v>Wellhead Compressor</v>
          </cell>
          <cell r="Q274">
            <v>1062.3</v>
          </cell>
          <cell r="R274">
            <v>0.107</v>
          </cell>
          <cell r="S274">
            <v>95.852000000000004</v>
          </cell>
          <cell r="X274">
            <v>1</v>
          </cell>
          <cell r="Y274">
            <v>0</v>
          </cell>
          <cell r="Z274">
            <v>1</v>
          </cell>
          <cell r="AC274">
            <v>0</v>
          </cell>
          <cell r="AE274">
            <v>0</v>
          </cell>
          <cell r="AF274">
            <v>2</v>
          </cell>
          <cell r="AO274" t="str">
            <v>N</v>
          </cell>
        </row>
        <row r="275">
          <cell r="B275" t="str">
            <v>Island Creek D93</v>
          </cell>
          <cell r="C275" t="str">
            <v>WV</v>
          </cell>
          <cell r="D275" t="str">
            <v>Brenton</v>
          </cell>
          <cell r="E275" t="str">
            <v>EQT Production, LLC</v>
          </cell>
          <cell r="F275" t="str">
            <v>Production</v>
          </cell>
          <cell r="G275" t="str">
            <v>EQT</v>
          </cell>
          <cell r="H275" t="str">
            <v>Production</v>
          </cell>
          <cell r="I275" t="str">
            <v>Production</v>
          </cell>
          <cell r="K275" t="str">
            <v>Yes</v>
          </cell>
          <cell r="L275" t="str">
            <v>Wellhead Compressor</v>
          </cell>
          <cell r="Q275">
            <v>1062.3</v>
          </cell>
          <cell r="R275">
            <v>0.107</v>
          </cell>
          <cell r="S275">
            <v>95.852000000000004</v>
          </cell>
          <cell r="X275">
            <v>1</v>
          </cell>
          <cell r="Y275">
            <v>0</v>
          </cell>
          <cell r="Z275">
            <v>1</v>
          </cell>
          <cell r="AC275">
            <v>0</v>
          </cell>
          <cell r="AE275">
            <v>0</v>
          </cell>
          <cell r="AF275">
            <v>1</v>
          </cell>
          <cell r="AO275" t="str">
            <v>Y</v>
          </cell>
        </row>
        <row r="276">
          <cell r="B276" t="str">
            <v>Island Creek D97</v>
          </cell>
          <cell r="C276" t="str">
            <v>WV</v>
          </cell>
          <cell r="D276" t="str">
            <v>Brenton</v>
          </cell>
          <cell r="E276" t="str">
            <v>EQT Production, LLC</v>
          </cell>
          <cell r="F276" t="str">
            <v>Production</v>
          </cell>
          <cell r="G276" t="str">
            <v>EQT</v>
          </cell>
          <cell r="H276" t="str">
            <v>Production</v>
          </cell>
          <cell r="I276" t="str">
            <v>Production</v>
          </cell>
          <cell r="K276" t="str">
            <v>Yes</v>
          </cell>
          <cell r="L276" t="str">
            <v>Wellhead Compressor</v>
          </cell>
          <cell r="Q276">
            <v>1062.3</v>
          </cell>
          <cell r="R276">
            <v>0.107</v>
          </cell>
          <cell r="S276">
            <v>95.852000000000004</v>
          </cell>
          <cell r="X276">
            <v>1</v>
          </cell>
          <cell r="Y276">
            <v>0</v>
          </cell>
          <cell r="Z276">
            <v>1</v>
          </cell>
          <cell r="AC276">
            <v>0</v>
          </cell>
          <cell r="AE276">
            <v>0</v>
          </cell>
          <cell r="AF276">
            <v>1</v>
          </cell>
          <cell r="AO276" t="str">
            <v>Y</v>
          </cell>
        </row>
        <row r="277">
          <cell r="B277" t="str">
            <v>Jewel #2</v>
          </cell>
          <cell r="C277" t="str">
            <v>WV</v>
          </cell>
          <cell r="D277" t="str">
            <v>Madison/Brenton</v>
          </cell>
          <cell r="E277" t="str">
            <v>EQT Production, LLC</v>
          </cell>
          <cell r="F277" t="str">
            <v>Production</v>
          </cell>
          <cell r="G277" t="str">
            <v>EQT</v>
          </cell>
          <cell r="H277" t="str">
            <v>Production</v>
          </cell>
          <cell r="I277" t="str">
            <v>Production</v>
          </cell>
          <cell r="K277" t="str">
            <v>Yes</v>
          </cell>
          <cell r="L277" t="str">
            <v>Wellhead Compressor</v>
          </cell>
          <cell r="X277">
            <v>1</v>
          </cell>
          <cell r="Y277">
            <v>0</v>
          </cell>
          <cell r="Z277">
            <v>1</v>
          </cell>
          <cell r="AC277">
            <v>0</v>
          </cell>
          <cell r="AE277">
            <v>0</v>
          </cell>
          <cell r="AF277">
            <v>1</v>
          </cell>
          <cell r="AO277" t="str">
            <v>Y</v>
          </cell>
        </row>
        <row r="278">
          <cell r="B278" t="str">
            <v>Jones Fork</v>
          </cell>
          <cell r="C278" t="str">
            <v>KY</v>
          </cell>
          <cell r="D278" t="str">
            <v>Pikeville</v>
          </cell>
          <cell r="E278" t="str">
            <v>EQT Production, LLC</v>
          </cell>
          <cell r="F278" t="str">
            <v>Production</v>
          </cell>
          <cell r="G278" t="str">
            <v>EQT</v>
          </cell>
          <cell r="H278" t="str">
            <v>Production</v>
          </cell>
          <cell r="I278" t="str">
            <v>Production</v>
          </cell>
          <cell r="K278" t="str">
            <v>Yes</v>
          </cell>
          <cell r="L278" t="str">
            <v>Wellhead Compressor</v>
          </cell>
          <cell r="M278" t="str">
            <v>N</v>
          </cell>
          <cell r="N278" t="str">
            <v>N</v>
          </cell>
          <cell r="O278" t="str">
            <v>N</v>
          </cell>
          <cell r="P278">
            <v>61685</v>
          </cell>
          <cell r="Q278">
            <v>1258.3</v>
          </cell>
          <cell r="R278">
            <v>7.0000000000000007E-2</v>
          </cell>
          <cell r="S278">
            <v>74.501999999999995</v>
          </cell>
          <cell r="X278">
            <v>1</v>
          </cell>
          <cell r="Y278">
            <v>0</v>
          </cell>
          <cell r="Z278">
            <v>1</v>
          </cell>
          <cell r="AA278">
            <v>0</v>
          </cell>
          <cell r="AB278">
            <v>0</v>
          </cell>
          <cell r="AC278">
            <v>0</v>
          </cell>
          <cell r="AD278">
            <v>0</v>
          </cell>
          <cell r="AE278">
            <v>0</v>
          </cell>
          <cell r="AF278">
            <v>4</v>
          </cell>
          <cell r="AH278">
            <v>1</v>
          </cell>
          <cell r="AI278">
            <v>0</v>
          </cell>
          <cell r="AO278" t="str">
            <v>Y</v>
          </cell>
        </row>
        <row r="279">
          <cell r="B279" t="str">
            <v>KL-318</v>
          </cell>
          <cell r="C279" t="str">
            <v>KY</v>
          </cell>
          <cell r="D279" t="str">
            <v>Pikeville</v>
          </cell>
          <cell r="E279" t="str">
            <v>EQT Production, LLC</v>
          </cell>
          <cell r="F279" t="str">
            <v>Production</v>
          </cell>
          <cell r="G279" t="str">
            <v>EQT</v>
          </cell>
          <cell r="H279" t="str">
            <v>Production</v>
          </cell>
          <cell r="I279" t="str">
            <v>Production</v>
          </cell>
          <cell r="K279" t="str">
            <v>Yes</v>
          </cell>
          <cell r="L279" t="str">
            <v>Wellhead Compressor</v>
          </cell>
          <cell r="M279" t="str">
            <v>N</v>
          </cell>
          <cell r="N279" t="str">
            <v>N</v>
          </cell>
          <cell r="O279" t="str">
            <v>N</v>
          </cell>
          <cell r="P279">
            <v>0</v>
          </cell>
          <cell r="Q279">
            <v>1258.3</v>
          </cell>
          <cell r="R279">
            <v>7.0000000000000007E-2</v>
          </cell>
          <cell r="S279">
            <v>74.501999999999995</v>
          </cell>
          <cell r="X279">
            <v>1</v>
          </cell>
          <cell r="Y279">
            <v>0</v>
          </cell>
          <cell r="Z279">
            <v>1</v>
          </cell>
          <cell r="AA279">
            <v>0</v>
          </cell>
          <cell r="AB279">
            <v>0</v>
          </cell>
          <cell r="AC279">
            <v>0</v>
          </cell>
          <cell r="AD279">
            <v>0</v>
          </cell>
          <cell r="AE279">
            <v>0</v>
          </cell>
          <cell r="AF279">
            <v>1</v>
          </cell>
          <cell r="AH279">
            <v>1</v>
          </cell>
          <cell r="AI279">
            <v>0</v>
          </cell>
          <cell r="AO279" t="str">
            <v>Y</v>
          </cell>
        </row>
        <row r="280">
          <cell r="B280" t="str">
            <v>KL-418</v>
          </cell>
          <cell r="C280" t="str">
            <v>KY</v>
          </cell>
          <cell r="D280" t="str">
            <v>Pikeville</v>
          </cell>
          <cell r="E280" t="str">
            <v>EQT Production, LLC</v>
          </cell>
          <cell r="F280" t="str">
            <v>Production</v>
          </cell>
          <cell r="G280" t="str">
            <v>EQT</v>
          </cell>
          <cell r="H280" t="str">
            <v>Production</v>
          </cell>
          <cell r="I280" t="str">
            <v>Production</v>
          </cell>
          <cell r="K280" t="str">
            <v>Yes</v>
          </cell>
          <cell r="L280" t="str">
            <v>Wellhead Compressor</v>
          </cell>
          <cell r="M280" t="str">
            <v>N</v>
          </cell>
          <cell r="N280" t="str">
            <v>N</v>
          </cell>
          <cell r="O280" t="str">
            <v>N</v>
          </cell>
          <cell r="P280">
            <v>36500</v>
          </cell>
          <cell r="Q280">
            <v>1258.3</v>
          </cell>
          <cell r="R280">
            <v>7.0000000000000007E-2</v>
          </cell>
          <cell r="S280">
            <v>74.501999999999995</v>
          </cell>
          <cell r="X280">
            <v>1</v>
          </cell>
          <cell r="Y280">
            <v>0</v>
          </cell>
          <cell r="Z280">
            <v>1</v>
          </cell>
          <cell r="AA280">
            <v>0</v>
          </cell>
          <cell r="AB280">
            <v>0</v>
          </cell>
          <cell r="AC280">
            <v>0</v>
          </cell>
          <cell r="AD280">
            <v>0</v>
          </cell>
          <cell r="AE280">
            <v>0</v>
          </cell>
          <cell r="AF280">
            <v>1</v>
          </cell>
          <cell r="AH280">
            <v>1</v>
          </cell>
          <cell r="AI280">
            <v>0</v>
          </cell>
          <cell r="AO280" t="str">
            <v>Y</v>
          </cell>
        </row>
        <row r="281">
          <cell r="B281" t="str">
            <v>KL-870</v>
          </cell>
          <cell r="C281" t="str">
            <v>KY</v>
          </cell>
          <cell r="D281" t="str">
            <v>Pikeville</v>
          </cell>
          <cell r="E281" t="str">
            <v>EQT Production, LLC</v>
          </cell>
          <cell r="F281" t="str">
            <v>Production</v>
          </cell>
          <cell r="G281" t="str">
            <v>EQT</v>
          </cell>
          <cell r="H281" t="str">
            <v>Production</v>
          </cell>
          <cell r="I281" t="str">
            <v>Production</v>
          </cell>
          <cell r="K281" t="str">
            <v>Yes</v>
          </cell>
          <cell r="L281" t="str">
            <v>Wellhead Compressor</v>
          </cell>
          <cell r="M281" t="str">
            <v>N</v>
          </cell>
          <cell r="N281" t="str">
            <v>N</v>
          </cell>
          <cell r="O281" t="str">
            <v>N</v>
          </cell>
          <cell r="P281">
            <v>62780</v>
          </cell>
          <cell r="Q281">
            <v>1258.3</v>
          </cell>
          <cell r="R281">
            <v>7.0000000000000007E-2</v>
          </cell>
          <cell r="S281">
            <v>74.501999999999995</v>
          </cell>
          <cell r="X281">
            <v>1</v>
          </cell>
          <cell r="Y281">
            <v>0</v>
          </cell>
          <cell r="Z281">
            <v>1</v>
          </cell>
          <cell r="AA281">
            <v>0</v>
          </cell>
          <cell r="AB281">
            <v>0</v>
          </cell>
          <cell r="AC281">
            <v>0</v>
          </cell>
          <cell r="AD281">
            <v>0</v>
          </cell>
          <cell r="AE281">
            <v>0</v>
          </cell>
          <cell r="AF281">
            <v>1</v>
          </cell>
          <cell r="AH281">
            <v>1</v>
          </cell>
          <cell r="AI281">
            <v>0</v>
          </cell>
          <cell r="AO281" t="str">
            <v>Y</v>
          </cell>
        </row>
        <row r="282">
          <cell r="B282" t="str">
            <v>Lemley</v>
          </cell>
          <cell r="C282" t="str">
            <v>WV</v>
          </cell>
          <cell r="D282" t="str">
            <v>Weston</v>
          </cell>
          <cell r="E282" t="str">
            <v>EQT Production, LLC</v>
          </cell>
          <cell r="F282" t="str">
            <v>Production</v>
          </cell>
          <cell r="G282" t="str">
            <v>EQT</v>
          </cell>
          <cell r="H282" t="str">
            <v>Production</v>
          </cell>
          <cell r="I282" t="str">
            <v>Production</v>
          </cell>
          <cell r="K282" t="str">
            <v>Yes</v>
          </cell>
          <cell r="L282" t="str">
            <v>Wellhead Compressor</v>
          </cell>
          <cell r="M282" t="str">
            <v>N</v>
          </cell>
          <cell r="N282" t="str">
            <v>N</v>
          </cell>
          <cell r="O282" t="str">
            <v>N</v>
          </cell>
          <cell r="Q282">
            <v>1185.9000000000001</v>
          </cell>
          <cell r="R282">
            <v>0.105</v>
          </cell>
          <cell r="S282">
            <v>83.911000000000001</v>
          </cell>
          <cell r="X282">
            <v>1</v>
          </cell>
          <cell r="Y282">
            <v>0</v>
          </cell>
          <cell r="Z282">
            <v>1</v>
          </cell>
          <cell r="AA282">
            <v>0</v>
          </cell>
          <cell r="AB282">
            <v>0</v>
          </cell>
          <cell r="AE282">
            <v>0</v>
          </cell>
          <cell r="AF282">
            <v>1</v>
          </cell>
          <cell r="AO282" t="str">
            <v>Y</v>
          </cell>
        </row>
        <row r="283">
          <cell r="B283" t="str">
            <v>Little Fox</v>
          </cell>
          <cell r="C283" t="str">
            <v>VA</v>
          </cell>
          <cell r="D283" t="str">
            <v>Big Stone Gap</v>
          </cell>
          <cell r="E283" t="str">
            <v>EQT Production, LLC</v>
          </cell>
          <cell r="F283" t="str">
            <v>Midstream</v>
          </cell>
          <cell r="G283" t="str">
            <v>EQT</v>
          </cell>
          <cell r="H283" t="str">
            <v>Production</v>
          </cell>
          <cell r="I283" t="str">
            <v>Production</v>
          </cell>
          <cell r="K283" t="str">
            <v>Yes</v>
          </cell>
          <cell r="L283" t="str">
            <v>Wellhead Compressor</v>
          </cell>
          <cell r="Q283">
            <v>1078.0999999999999</v>
          </cell>
          <cell r="R283">
            <v>9.0999999999999998E-2</v>
          </cell>
          <cell r="S283">
            <v>93.753</v>
          </cell>
          <cell r="AE283">
            <v>0</v>
          </cell>
          <cell r="AO283" t="str">
            <v>N</v>
          </cell>
        </row>
        <row r="284">
          <cell r="B284" t="str">
            <v>Little's Creek</v>
          </cell>
          <cell r="C284" t="str">
            <v>WV</v>
          </cell>
          <cell r="D284" t="str">
            <v>Madison/Brenton</v>
          </cell>
          <cell r="E284" t="str">
            <v>EQT Production, LLC</v>
          </cell>
          <cell r="F284" t="str">
            <v>Production</v>
          </cell>
          <cell r="G284" t="str">
            <v>EQT</v>
          </cell>
          <cell r="H284" t="str">
            <v>Production</v>
          </cell>
          <cell r="I284" t="str">
            <v>Production</v>
          </cell>
          <cell r="K284" t="str">
            <v>Yes</v>
          </cell>
          <cell r="L284" t="str">
            <v>Wellhead Compressor</v>
          </cell>
          <cell r="X284">
            <v>1</v>
          </cell>
          <cell r="Y284">
            <v>0</v>
          </cell>
          <cell r="Z284">
            <v>1</v>
          </cell>
          <cell r="AC284">
            <v>0</v>
          </cell>
          <cell r="AE284">
            <v>0</v>
          </cell>
          <cell r="AF284">
            <v>4</v>
          </cell>
          <cell r="AO284" t="str">
            <v>Y</v>
          </cell>
        </row>
        <row r="285">
          <cell r="B285" t="str">
            <v>Lovett 12310</v>
          </cell>
          <cell r="C285" t="str">
            <v>WV</v>
          </cell>
          <cell r="D285" t="str">
            <v>Weston</v>
          </cell>
          <cell r="E285" t="str">
            <v>EQT Production, LLC</v>
          </cell>
          <cell r="F285" t="str">
            <v>Production</v>
          </cell>
          <cell r="G285" t="str">
            <v>EQT</v>
          </cell>
          <cell r="H285" t="str">
            <v>Production</v>
          </cell>
          <cell r="I285" t="str">
            <v>Production</v>
          </cell>
          <cell r="K285" t="str">
            <v>Yes</v>
          </cell>
          <cell r="L285" t="str">
            <v>Wellhead Compressor</v>
          </cell>
          <cell r="M285" t="str">
            <v>N</v>
          </cell>
          <cell r="N285" t="str">
            <v>N</v>
          </cell>
          <cell r="O285" t="str">
            <v>N</v>
          </cell>
          <cell r="Q285">
            <v>1185.9000000000001</v>
          </cell>
          <cell r="R285">
            <v>0.105</v>
          </cell>
          <cell r="S285">
            <v>83.911000000000001</v>
          </cell>
          <cell r="X285">
            <v>1</v>
          </cell>
          <cell r="Y285">
            <v>0</v>
          </cell>
          <cell r="Z285">
            <v>1</v>
          </cell>
          <cell r="AA285">
            <v>0</v>
          </cell>
          <cell r="AB285">
            <v>0</v>
          </cell>
          <cell r="AE285">
            <v>0</v>
          </cell>
          <cell r="AF285">
            <v>1</v>
          </cell>
          <cell r="AO285" t="str">
            <v>Y</v>
          </cell>
        </row>
        <row r="286">
          <cell r="B286" t="str">
            <v>MARKLE, J. F. #472   Div.(100) LS#  1776</v>
          </cell>
          <cell r="C286" t="str">
            <v>PA</v>
          </cell>
          <cell r="D286" t="str">
            <v>Weston</v>
          </cell>
          <cell r="E286" t="str">
            <v>EQT Production, LLC</v>
          </cell>
          <cell r="G286" t="str">
            <v>EQT</v>
          </cell>
          <cell r="H286" t="str">
            <v>Production</v>
          </cell>
          <cell r="I286" t="str">
            <v>Production</v>
          </cell>
          <cell r="K286" t="str">
            <v>Yes</v>
          </cell>
          <cell r="L286" t="str">
            <v>Wellhead Compressor</v>
          </cell>
          <cell r="Q286">
            <v>1065</v>
          </cell>
          <cell r="R286">
            <v>6.5000000000000002E-2</v>
          </cell>
          <cell r="S286">
            <v>93.593999999999994</v>
          </cell>
          <cell r="Z286">
            <v>1</v>
          </cell>
          <cell r="AE286">
            <v>0</v>
          </cell>
          <cell r="AF286">
            <v>472</v>
          </cell>
          <cell r="AO286" t="str">
            <v>N</v>
          </cell>
        </row>
        <row r="287">
          <cell r="B287" t="str">
            <v>Mason-Hayhurst</v>
          </cell>
          <cell r="C287" t="str">
            <v>WV</v>
          </cell>
          <cell r="D287" t="str">
            <v>Weston</v>
          </cell>
          <cell r="E287" t="str">
            <v>EQT Production, LLC</v>
          </cell>
          <cell r="F287" t="str">
            <v>Production</v>
          </cell>
          <cell r="G287" t="str">
            <v>EQT</v>
          </cell>
          <cell r="H287" t="str">
            <v>Production</v>
          </cell>
          <cell r="I287" t="str">
            <v>Production</v>
          </cell>
          <cell r="K287" t="str">
            <v>Yes</v>
          </cell>
          <cell r="L287" t="str">
            <v>Wellhead Compressor</v>
          </cell>
          <cell r="M287" t="str">
            <v>N</v>
          </cell>
          <cell r="N287" t="str">
            <v>N</v>
          </cell>
          <cell r="O287" t="str">
            <v>N</v>
          </cell>
          <cell r="Q287">
            <v>1185.9000000000001</v>
          </cell>
          <cell r="R287">
            <v>0.105</v>
          </cell>
          <cell r="S287">
            <v>83.911000000000001</v>
          </cell>
          <cell r="X287">
            <v>1</v>
          </cell>
          <cell r="Y287">
            <v>0</v>
          </cell>
          <cell r="Z287">
            <v>1</v>
          </cell>
          <cell r="AA287">
            <v>0</v>
          </cell>
          <cell r="AB287">
            <v>0</v>
          </cell>
          <cell r="AE287">
            <v>0</v>
          </cell>
          <cell r="AF287">
            <v>1</v>
          </cell>
          <cell r="AO287" t="str">
            <v>Y</v>
          </cell>
        </row>
        <row r="288">
          <cell r="B288" t="str">
            <v>Maxwell 1</v>
          </cell>
          <cell r="C288" t="str">
            <v>WV</v>
          </cell>
          <cell r="D288" t="str">
            <v>Weston</v>
          </cell>
          <cell r="E288" t="str">
            <v>EQT Production, LLC</v>
          </cell>
          <cell r="F288" t="str">
            <v>Production</v>
          </cell>
          <cell r="G288" t="str">
            <v>EQT</v>
          </cell>
          <cell r="H288" t="str">
            <v>Production</v>
          </cell>
          <cell r="I288" t="str">
            <v>Production</v>
          </cell>
          <cell r="K288" t="str">
            <v>Yes</v>
          </cell>
          <cell r="L288" t="str">
            <v>Wellhead Compressor</v>
          </cell>
          <cell r="M288" t="str">
            <v>N</v>
          </cell>
          <cell r="N288" t="str">
            <v>N</v>
          </cell>
          <cell r="O288" t="str">
            <v>N</v>
          </cell>
          <cell r="Q288">
            <v>1185.9000000000001</v>
          </cell>
          <cell r="R288">
            <v>0.105</v>
          </cell>
          <cell r="S288">
            <v>83.911000000000001</v>
          </cell>
          <cell r="X288">
            <v>1</v>
          </cell>
          <cell r="Y288">
            <v>0</v>
          </cell>
          <cell r="Z288">
            <v>1</v>
          </cell>
          <cell r="AA288">
            <v>0</v>
          </cell>
          <cell r="AB288">
            <v>0</v>
          </cell>
          <cell r="AE288">
            <v>0</v>
          </cell>
          <cell r="AF288">
            <v>1</v>
          </cell>
          <cell r="AO288" t="str">
            <v>Y</v>
          </cell>
        </row>
        <row r="289">
          <cell r="B289" t="str">
            <v>Maxwell 7870</v>
          </cell>
          <cell r="C289" t="str">
            <v>WV</v>
          </cell>
          <cell r="D289" t="str">
            <v>Weston</v>
          </cell>
          <cell r="E289" t="str">
            <v>EQT Production, LLC</v>
          </cell>
          <cell r="F289" t="str">
            <v>Production</v>
          </cell>
          <cell r="G289" t="str">
            <v>EQT</v>
          </cell>
          <cell r="H289" t="str">
            <v>Production</v>
          </cell>
          <cell r="I289" t="str">
            <v>Production</v>
          </cell>
          <cell r="K289" t="str">
            <v>Yes</v>
          </cell>
          <cell r="L289" t="str">
            <v>Wellhead Compressor</v>
          </cell>
          <cell r="M289" t="str">
            <v>N</v>
          </cell>
          <cell r="N289" t="str">
            <v>N</v>
          </cell>
          <cell r="O289" t="str">
            <v>N</v>
          </cell>
          <cell r="Q289">
            <v>1185.9000000000001</v>
          </cell>
          <cell r="R289">
            <v>0.105</v>
          </cell>
          <cell r="S289">
            <v>83.911000000000001</v>
          </cell>
          <cell r="X289">
            <v>1</v>
          </cell>
          <cell r="Y289">
            <v>0</v>
          </cell>
          <cell r="Z289">
            <v>1</v>
          </cell>
          <cell r="AA289">
            <v>0</v>
          </cell>
          <cell r="AB289">
            <v>0</v>
          </cell>
          <cell r="AE289">
            <v>0</v>
          </cell>
          <cell r="AF289">
            <v>1</v>
          </cell>
          <cell r="AO289" t="str">
            <v>Y</v>
          </cell>
        </row>
        <row r="290">
          <cell r="B290" t="str">
            <v>Maxwell AB</v>
          </cell>
          <cell r="C290" t="str">
            <v>WV</v>
          </cell>
          <cell r="D290" t="str">
            <v>Weston</v>
          </cell>
          <cell r="E290" t="str">
            <v>EQT Production, LLC</v>
          </cell>
          <cell r="F290" t="str">
            <v>Production</v>
          </cell>
          <cell r="G290" t="str">
            <v>EQT</v>
          </cell>
          <cell r="H290" t="str">
            <v>Production</v>
          </cell>
          <cell r="I290" t="str">
            <v>Production</v>
          </cell>
          <cell r="K290" t="str">
            <v>Yes</v>
          </cell>
          <cell r="L290" t="str">
            <v>Wellhead Compressor</v>
          </cell>
          <cell r="M290" t="str">
            <v>N</v>
          </cell>
          <cell r="N290" t="str">
            <v>N</v>
          </cell>
          <cell r="O290" t="str">
            <v>N</v>
          </cell>
          <cell r="Q290">
            <v>1185.9000000000001</v>
          </cell>
          <cell r="R290">
            <v>0.105</v>
          </cell>
          <cell r="S290">
            <v>83.911000000000001</v>
          </cell>
          <cell r="X290">
            <v>1</v>
          </cell>
          <cell r="Y290">
            <v>0</v>
          </cell>
          <cell r="Z290">
            <v>1</v>
          </cell>
          <cell r="AA290">
            <v>0</v>
          </cell>
          <cell r="AB290">
            <v>0</v>
          </cell>
          <cell r="AE290">
            <v>0</v>
          </cell>
          <cell r="AF290">
            <v>1</v>
          </cell>
          <cell r="AN290" t="str">
            <v>?</v>
          </cell>
          <cell r="AO290" t="str">
            <v>Y</v>
          </cell>
        </row>
        <row r="291">
          <cell r="B291" t="str">
            <v>Maxwell C</v>
          </cell>
          <cell r="C291" t="str">
            <v>WV</v>
          </cell>
          <cell r="D291" t="str">
            <v>Weston</v>
          </cell>
          <cell r="E291" t="str">
            <v>EQT Production, LLC</v>
          </cell>
          <cell r="F291" t="str">
            <v>Production</v>
          </cell>
          <cell r="G291" t="str">
            <v>EQT</v>
          </cell>
          <cell r="H291" t="str">
            <v>Production</v>
          </cell>
          <cell r="I291" t="str">
            <v>Production</v>
          </cell>
          <cell r="K291" t="str">
            <v>Yes</v>
          </cell>
          <cell r="L291" t="str">
            <v>Wellhead Compressor</v>
          </cell>
          <cell r="M291" t="str">
            <v>N</v>
          </cell>
          <cell r="N291" t="str">
            <v>N</v>
          </cell>
          <cell r="O291" t="str">
            <v>N</v>
          </cell>
          <cell r="Q291">
            <v>1185.9000000000001</v>
          </cell>
          <cell r="R291">
            <v>0.105</v>
          </cell>
          <cell r="S291">
            <v>83.911000000000001</v>
          </cell>
          <cell r="X291">
            <v>1</v>
          </cell>
          <cell r="Y291">
            <v>0</v>
          </cell>
          <cell r="Z291">
            <v>1</v>
          </cell>
          <cell r="AA291">
            <v>0</v>
          </cell>
          <cell r="AB291">
            <v>0</v>
          </cell>
          <cell r="AE291">
            <v>0</v>
          </cell>
          <cell r="AF291">
            <v>1</v>
          </cell>
          <cell r="AO291" t="str">
            <v>Y</v>
          </cell>
        </row>
        <row r="292">
          <cell r="B292" t="str">
            <v>Maxwell D</v>
          </cell>
          <cell r="C292" t="str">
            <v>WV</v>
          </cell>
          <cell r="D292" t="str">
            <v>Weston</v>
          </cell>
          <cell r="E292" t="str">
            <v>EQT Production, LLC</v>
          </cell>
          <cell r="F292" t="str">
            <v>Production</v>
          </cell>
          <cell r="G292" t="str">
            <v>EQT</v>
          </cell>
          <cell r="H292" t="str">
            <v>Production</v>
          </cell>
          <cell r="I292" t="str">
            <v>Production</v>
          </cell>
          <cell r="K292" t="str">
            <v>Yes</v>
          </cell>
          <cell r="L292" t="str">
            <v>Wellhead Compressor</v>
          </cell>
          <cell r="M292" t="str">
            <v>N</v>
          </cell>
          <cell r="N292" t="str">
            <v>N</v>
          </cell>
          <cell r="O292" t="str">
            <v>N</v>
          </cell>
          <cell r="Q292">
            <v>1185.9000000000001</v>
          </cell>
          <cell r="R292">
            <v>0.105</v>
          </cell>
          <cell r="S292">
            <v>83.911000000000001</v>
          </cell>
          <cell r="X292">
            <v>1</v>
          </cell>
          <cell r="Y292">
            <v>0</v>
          </cell>
          <cell r="Z292">
            <v>1</v>
          </cell>
          <cell r="AA292">
            <v>0</v>
          </cell>
          <cell r="AB292">
            <v>0</v>
          </cell>
          <cell r="AE292">
            <v>0</v>
          </cell>
          <cell r="AF292">
            <v>1</v>
          </cell>
          <cell r="AO292" t="str">
            <v>Y</v>
          </cell>
        </row>
        <row r="293">
          <cell r="B293" t="str">
            <v>Maxwell North</v>
          </cell>
          <cell r="C293" t="str">
            <v>WV</v>
          </cell>
          <cell r="D293" t="str">
            <v>Weston</v>
          </cell>
          <cell r="E293" t="str">
            <v>EQT Production, LLC</v>
          </cell>
          <cell r="F293" t="str">
            <v>Production</v>
          </cell>
          <cell r="G293" t="str">
            <v>EQT</v>
          </cell>
          <cell r="H293" t="str">
            <v>Production</v>
          </cell>
          <cell r="I293" t="str">
            <v>Production</v>
          </cell>
          <cell r="K293" t="str">
            <v>Yes</v>
          </cell>
          <cell r="L293" t="str">
            <v>Wellhead Compressor</v>
          </cell>
          <cell r="M293" t="str">
            <v>N</v>
          </cell>
          <cell r="N293" t="str">
            <v>N</v>
          </cell>
          <cell r="O293" t="str">
            <v>N</v>
          </cell>
          <cell r="Q293">
            <v>1185.9000000000001</v>
          </cell>
          <cell r="R293">
            <v>0.105</v>
          </cell>
          <cell r="S293">
            <v>83.911000000000001</v>
          </cell>
          <cell r="X293">
            <v>1</v>
          </cell>
          <cell r="Y293">
            <v>0</v>
          </cell>
          <cell r="Z293">
            <v>1</v>
          </cell>
          <cell r="AA293">
            <v>0</v>
          </cell>
          <cell r="AB293">
            <v>0</v>
          </cell>
          <cell r="AE293">
            <v>0</v>
          </cell>
          <cell r="AF293">
            <v>1</v>
          </cell>
          <cell r="AO293" t="str">
            <v>Y</v>
          </cell>
        </row>
        <row r="294">
          <cell r="B294" t="str">
            <v>Maxwell South</v>
          </cell>
          <cell r="C294" t="str">
            <v>WV</v>
          </cell>
          <cell r="D294" t="str">
            <v>Weston</v>
          </cell>
          <cell r="E294" t="str">
            <v>EQT Production, LLC</v>
          </cell>
          <cell r="F294" t="str">
            <v>Production</v>
          </cell>
          <cell r="G294" t="str">
            <v>EQT</v>
          </cell>
          <cell r="H294" t="str">
            <v>Production</v>
          </cell>
          <cell r="I294" t="str">
            <v>Production</v>
          </cell>
          <cell r="K294" t="str">
            <v>Yes</v>
          </cell>
          <cell r="L294" t="str">
            <v>Wellhead Compressor</v>
          </cell>
          <cell r="M294" t="str">
            <v>N</v>
          </cell>
          <cell r="N294" t="str">
            <v>N</v>
          </cell>
          <cell r="O294" t="str">
            <v>N</v>
          </cell>
          <cell r="Q294">
            <v>1185.9000000000001</v>
          </cell>
          <cell r="R294">
            <v>0.105</v>
          </cell>
          <cell r="S294">
            <v>83.911000000000001</v>
          </cell>
          <cell r="X294">
            <v>1</v>
          </cell>
          <cell r="Y294">
            <v>0</v>
          </cell>
          <cell r="Z294">
            <v>1</v>
          </cell>
          <cell r="AA294">
            <v>0</v>
          </cell>
          <cell r="AB294">
            <v>0</v>
          </cell>
          <cell r="AE294">
            <v>0</v>
          </cell>
          <cell r="AF294">
            <v>1</v>
          </cell>
          <cell r="AO294" t="str">
            <v>Y</v>
          </cell>
        </row>
        <row r="295">
          <cell r="B295" t="str">
            <v>Mayle</v>
          </cell>
          <cell r="C295" t="str">
            <v>WV</v>
          </cell>
          <cell r="D295" t="str">
            <v>Weston</v>
          </cell>
          <cell r="E295" t="str">
            <v>EQT Production, LLC</v>
          </cell>
          <cell r="F295" t="str">
            <v>Production</v>
          </cell>
          <cell r="G295" t="str">
            <v>EQT</v>
          </cell>
          <cell r="H295" t="str">
            <v>Production</v>
          </cell>
          <cell r="I295" t="str">
            <v>Production</v>
          </cell>
          <cell r="K295" t="str">
            <v>Yes</v>
          </cell>
          <cell r="L295" t="str">
            <v>Wellhead Compressor</v>
          </cell>
          <cell r="M295" t="str">
            <v>N</v>
          </cell>
          <cell r="N295" t="str">
            <v>N</v>
          </cell>
          <cell r="O295" t="str">
            <v>N</v>
          </cell>
          <cell r="Q295">
            <v>1185.9000000000001</v>
          </cell>
          <cell r="R295">
            <v>0.105</v>
          </cell>
          <cell r="S295">
            <v>83.911000000000001</v>
          </cell>
          <cell r="X295">
            <v>1</v>
          </cell>
          <cell r="Y295">
            <v>0</v>
          </cell>
          <cell r="Z295">
            <v>1</v>
          </cell>
          <cell r="AA295">
            <v>0</v>
          </cell>
          <cell r="AB295">
            <v>0</v>
          </cell>
          <cell r="AE295">
            <v>0</v>
          </cell>
          <cell r="AF295">
            <v>1</v>
          </cell>
          <cell r="AO295" t="str">
            <v>Y</v>
          </cell>
        </row>
        <row r="296">
          <cell r="B296" t="str">
            <v>McINTYRE, W. D.  #1268</v>
          </cell>
          <cell r="C296" t="str">
            <v>PA</v>
          </cell>
          <cell r="D296" t="str">
            <v>Weston</v>
          </cell>
          <cell r="E296" t="str">
            <v>EQT Production, LLC</v>
          </cell>
          <cell r="G296" t="str">
            <v>EQT</v>
          </cell>
          <cell r="H296" t="str">
            <v>Production</v>
          </cell>
          <cell r="I296" t="str">
            <v>Production</v>
          </cell>
          <cell r="K296" t="str">
            <v>Yes</v>
          </cell>
          <cell r="L296" t="str">
            <v>Wellhead Compressor</v>
          </cell>
          <cell r="Q296">
            <v>1065</v>
          </cell>
          <cell r="R296">
            <v>6.5000000000000002E-2</v>
          </cell>
          <cell r="S296">
            <v>93.593999999999994</v>
          </cell>
          <cell r="Z296">
            <v>1</v>
          </cell>
          <cell r="AE296">
            <v>0</v>
          </cell>
          <cell r="AF296">
            <v>1268</v>
          </cell>
          <cell r="AO296" t="str">
            <v>Y</v>
          </cell>
        </row>
        <row r="297">
          <cell r="B297" t="str">
            <v>Middle Run</v>
          </cell>
          <cell r="C297" t="str">
            <v>WV</v>
          </cell>
          <cell r="D297" t="str">
            <v>Weston</v>
          </cell>
          <cell r="E297" t="str">
            <v>EQT Production, LLC</v>
          </cell>
          <cell r="F297" t="str">
            <v>Production</v>
          </cell>
          <cell r="G297" t="str">
            <v>EQT</v>
          </cell>
          <cell r="H297" t="str">
            <v>Production</v>
          </cell>
          <cell r="I297" t="str">
            <v>Production</v>
          </cell>
          <cell r="K297" t="str">
            <v>Yes</v>
          </cell>
          <cell r="L297" t="str">
            <v>Wellhead Compressor</v>
          </cell>
          <cell r="Q297">
            <v>1185.9000000000001</v>
          </cell>
          <cell r="R297">
            <v>0.105</v>
          </cell>
          <cell r="S297">
            <v>83.911000000000001</v>
          </cell>
          <cell r="Z297">
            <v>1</v>
          </cell>
          <cell r="AE297">
            <v>0</v>
          </cell>
          <cell r="AF297">
            <v>1</v>
          </cell>
          <cell r="AO297" t="str">
            <v>Y</v>
          </cell>
        </row>
        <row r="298">
          <cell r="B298" t="str">
            <v>Moss</v>
          </cell>
          <cell r="C298" t="str">
            <v>WV</v>
          </cell>
          <cell r="D298" t="str">
            <v>Weston</v>
          </cell>
          <cell r="E298" t="str">
            <v>EQT Production, LLC</v>
          </cell>
          <cell r="F298" t="str">
            <v>Production</v>
          </cell>
          <cell r="G298" t="str">
            <v>EQT</v>
          </cell>
          <cell r="H298" t="str">
            <v>Production</v>
          </cell>
          <cell r="I298" t="str">
            <v>Production</v>
          </cell>
          <cell r="K298" t="str">
            <v>Yes</v>
          </cell>
          <cell r="L298" t="str">
            <v>Wellhead Compressor</v>
          </cell>
          <cell r="M298" t="str">
            <v>N</v>
          </cell>
          <cell r="N298" t="str">
            <v>N</v>
          </cell>
          <cell r="O298" t="str">
            <v>N</v>
          </cell>
          <cell r="P298">
            <v>205745</v>
          </cell>
          <cell r="Q298">
            <v>1185.9000000000001</v>
          </cell>
          <cell r="R298">
            <v>0.105</v>
          </cell>
          <cell r="S298">
            <v>83.911000000000001</v>
          </cell>
          <cell r="X298">
            <v>1</v>
          </cell>
          <cell r="Y298">
            <v>0</v>
          </cell>
          <cell r="Z298">
            <v>1</v>
          </cell>
          <cell r="AA298">
            <v>0</v>
          </cell>
          <cell r="AB298">
            <v>0</v>
          </cell>
          <cell r="AD298">
            <v>0</v>
          </cell>
          <cell r="AE298">
            <v>0</v>
          </cell>
          <cell r="AF298">
            <v>1</v>
          </cell>
          <cell r="AO298" t="str">
            <v>Y</v>
          </cell>
        </row>
        <row r="299">
          <cell r="B299" t="str">
            <v>Moss 7</v>
          </cell>
          <cell r="C299" t="str">
            <v>WV</v>
          </cell>
          <cell r="D299" t="str">
            <v>Weston</v>
          </cell>
          <cell r="E299" t="str">
            <v>EQT Production, LLC</v>
          </cell>
          <cell r="F299" t="str">
            <v>Production</v>
          </cell>
          <cell r="G299" t="str">
            <v>EQT</v>
          </cell>
          <cell r="H299" t="str">
            <v>Production</v>
          </cell>
          <cell r="I299" t="str">
            <v>Production</v>
          </cell>
          <cell r="K299" t="str">
            <v>Yes</v>
          </cell>
          <cell r="L299" t="str">
            <v>Wellhead Compressor</v>
          </cell>
          <cell r="M299" t="str">
            <v>N</v>
          </cell>
          <cell r="N299" t="str">
            <v>N</v>
          </cell>
          <cell r="O299" t="str">
            <v>N</v>
          </cell>
          <cell r="Q299">
            <v>1185.9000000000001</v>
          </cell>
          <cell r="R299">
            <v>0.105</v>
          </cell>
          <cell r="S299">
            <v>83.911000000000001</v>
          </cell>
          <cell r="X299">
            <v>1</v>
          </cell>
          <cell r="Y299">
            <v>0</v>
          </cell>
          <cell r="Z299">
            <v>1</v>
          </cell>
          <cell r="AA299">
            <v>0</v>
          </cell>
          <cell r="AB299">
            <v>0</v>
          </cell>
          <cell r="AE299">
            <v>0</v>
          </cell>
          <cell r="AF299">
            <v>1</v>
          </cell>
          <cell r="AO299" t="str">
            <v>Y</v>
          </cell>
        </row>
        <row r="300">
          <cell r="B300" t="str">
            <v>Moss 8</v>
          </cell>
          <cell r="C300" t="str">
            <v>WV</v>
          </cell>
          <cell r="D300" t="str">
            <v>Weston</v>
          </cell>
          <cell r="E300" t="str">
            <v>EQT Production, LLC</v>
          </cell>
          <cell r="F300" t="str">
            <v>Production</v>
          </cell>
          <cell r="G300" t="str">
            <v>EQT</v>
          </cell>
          <cell r="H300" t="str">
            <v>Production</v>
          </cell>
          <cell r="I300" t="str">
            <v>Production</v>
          </cell>
          <cell r="K300" t="str">
            <v>Yes</v>
          </cell>
          <cell r="L300" t="str">
            <v>Wellhead Compressor</v>
          </cell>
          <cell r="M300" t="str">
            <v>N</v>
          </cell>
          <cell r="N300" t="str">
            <v>N</v>
          </cell>
          <cell r="O300" t="str">
            <v>N</v>
          </cell>
          <cell r="Q300">
            <v>1185.9000000000001</v>
          </cell>
          <cell r="R300">
            <v>0.105</v>
          </cell>
          <cell r="S300">
            <v>83.911000000000001</v>
          </cell>
          <cell r="X300">
            <v>1</v>
          </cell>
          <cell r="Y300">
            <v>0</v>
          </cell>
          <cell r="Z300">
            <v>1</v>
          </cell>
          <cell r="AA300">
            <v>0</v>
          </cell>
          <cell r="AB300">
            <v>0</v>
          </cell>
          <cell r="AE300">
            <v>0</v>
          </cell>
          <cell r="AF300">
            <v>1</v>
          </cell>
          <cell r="AO300" t="str">
            <v>Y</v>
          </cell>
        </row>
        <row r="301">
          <cell r="B301" t="str">
            <v>Neal</v>
          </cell>
          <cell r="C301" t="str">
            <v>WV</v>
          </cell>
          <cell r="D301" t="str">
            <v>Weston</v>
          </cell>
          <cell r="E301" t="str">
            <v>EQT Production, LLC</v>
          </cell>
          <cell r="F301" t="str">
            <v>Midstream</v>
          </cell>
          <cell r="G301" t="str">
            <v>EQT</v>
          </cell>
          <cell r="H301" t="str">
            <v>Production</v>
          </cell>
          <cell r="I301" t="str">
            <v>Production</v>
          </cell>
          <cell r="K301" t="str">
            <v>Yes</v>
          </cell>
          <cell r="L301" t="str">
            <v>Wellhead Compressor</v>
          </cell>
          <cell r="M301" t="str">
            <v>N</v>
          </cell>
          <cell r="N301" t="str">
            <v>N</v>
          </cell>
          <cell r="O301" t="str">
            <v>N</v>
          </cell>
          <cell r="Q301">
            <v>1185.9000000000001</v>
          </cell>
          <cell r="R301">
            <v>0.105</v>
          </cell>
          <cell r="S301">
            <v>83.911000000000001</v>
          </cell>
          <cell r="X301">
            <v>1</v>
          </cell>
          <cell r="Y301">
            <v>0</v>
          </cell>
          <cell r="Z301">
            <v>1</v>
          </cell>
          <cell r="AA301">
            <v>0</v>
          </cell>
          <cell r="AB301">
            <v>0</v>
          </cell>
          <cell r="AE301">
            <v>0</v>
          </cell>
          <cell r="AF301">
            <v>1</v>
          </cell>
          <cell r="AO301" t="str">
            <v>N</v>
          </cell>
        </row>
        <row r="302">
          <cell r="B302" t="str">
            <v>Northeast Nora</v>
          </cell>
          <cell r="C302" t="str">
            <v>VA</v>
          </cell>
          <cell r="D302" t="str">
            <v>Big Stone Gap</v>
          </cell>
          <cell r="E302" t="str">
            <v>EQT Production, LLC</v>
          </cell>
          <cell r="F302" t="str">
            <v>Midstream</v>
          </cell>
          <cell r="G302" t="str">
            <v>EQT</v>
          </cell>
          <cell r="H302" t="str">
            <v>Production</v>
          </cell>
          <cell r="I302" t="str">
            <v>Production</v>
          </cell>
          <cell r="K302" t="str">
            <v>Yes</v>
          </cell>
          <cell r="L302" t="str">
            <v>Wellhead Compressor</v>
          </cell>
          <cell r="Q302">
            <v>1078.0999999999999</v>
          </cell>
          <cell r="R302">
            <v>9.0999999999999998E-2</v>
          </cell>
          <cell r="S302">
            <v>93.753</v>
          </cell>
          <cell r="AD302">
            <v>0</v>
          </cell>
          <cell r="AE302">
            <v>0</v>
          </cell>
          <cell r="AO302" t="str">
            <v>N</v>
          </cell>
        </row>
        <row r="303">
          <cell r="B303" t="str">
            <v>Nutter 12287</v>
          </cell>
          <cell r="C303" t="str">
            <v>WV</v>
          </cell>
          <cell r="D303" t="str">
            <v>Weston</v>
          </cell>
          <cell r="E303" t="str">
            <v>EQT Production, LLC</v>
          </cell>
          <cell r="F303" t="str">
            <v>Production</v>
          </cell>
          <cell r="G303" t="str">
            <v>EQT</v>
          </cell>
          <cell r="H303" t="str">
            <v>Production</v>
          </cell>
          <cell r="I303" t="str">
            <v>Production</v>
          </cell>
          <cell r="K303" t="str">
            <v>Yes</v>
          </cell>
          <cell r="L303" t="str">
            <v>Wellhead Compressor</v>
          </cell>
          <cell r="M303" t="str">
            <v>N</v>
          </cell>
          <cell r="N303" t="str">
            <v>N</v>
          </cell>
          <cell r="O303" t="str">
            <v>N</v>
          </cell>
          <cell r="Q303">
            <v>1185.9000000000001</v>
          </cell>
          <cell r="R303">
            <v>0.105</v>
          </cell>
          <cell r="S303">
            <v>83.911000000000001</v>
          </cell>
          <cell r="X303">
            <v>1</v>
          </cell>
          <cell r="Y303">
            <v>0</v>
          </cell>
          <cell r="Z303">
            <v>1</v>
          </cell>
          <cell r="AA303">
            <v>0</v>
          </cell>
          <cell r="AB303">
            <v>0</v>
          </cell>
          <cell r="AE303">
            <v>0</v>
          </cell>
          <cell r="AF303">
            <v>1</v>
          </cell>
          <cell r="AO303" t="str">
            <v>Y</v>
          </cell>
        </row>
        <row r="304">
          <cell r="B304" t="str">
            <v>PA EAST SIDE LAND #3304</v>
          </cell>
          <cell r="C304" t="str">
            <v>PA</v>
          </cell>
          <cell r="D304" t="str">
            <v>Weston</v>
          </cell>
          <cell r="E304" t="str">
            <v>EQT Production, LLC</v>
          </cell>
          <cell r="G304" t="str">
            <v>EQT</v>
          </cell>
          <cell r="H304" t="str">
            <v>Production</v>
          </cell>
          <cell r="I304" t="str">
            <v>Production</v>
          </cell>
          <cell r="K304" t="str">
            <v>Yes</v>
          </cell>
          <cell r="L304" t="str">
            <v>Wellhead Compressor</v>
          </cell>
          <cell r="Q304">
            <v>1065</v>
          </cell>
          <cell r="R304">
            <v>6.5000000000000002E-2</v>
          </cell>
          <cell r="S304">
            <v>93.593999999999994</v>
          </cell>
          <cell r="Z304">
            <v>1</v>
          </cell>
          <cell r="AE304">
            <v>0</v>
          </cell>
          <cell r="AF304">
            <v>3304</v>
          </cell>
          <cell r="AO304" t="str">
            <v>Y</v>
          </cell>
        </row>
        <row r="305">
          <cell r="B305" t="str">
            <v>Patsy Branch</v>
          </cell>
          <cell r="C305" t="str">
            <v>KY</v>
          </cell>
          <cell r="D305" t="str">
            <v>Pikeville</v>
          </cell>
          <cell r="E305" t="str">
            <v>EQT Production, LLC</v>
          </cell>
          <cell r="F305" t="str">
            <v>Production</v>
          </cell>
          <cell r="G305" t="str">
            <v>EQT</v>
          </cell>
          <cell r="H305" t="str">
            <v>Production</v>
          </cell>
          <cell r="I305" t="str">
            <v>Production</v>
          </cell>
          <cell r="K305" t="str">
            <v>Yes</v>
          </cell>
          <cell r="L305" t="str">
            <v>Wellhead Compressor</v>
          </cell>
          <cell r="M305" t="str">
            <v>N</v>
          </cell>
          <cell r="N305" t="str">
            <v>N</v>
          </cell>
          <cell r="O305" t="str">
            <v>N</v>
          </cell>
          <cell r="P305">
            <v>143080</v>
          </cell>
          <cell r="Q305">
            <v>1258.3</v>
          </cell>
          <cell r="R305">
            <v>7.0000000000000007E-2</v>
          </cell>
          <cell r="S305">
            <v>74.501999999999995</v>
          </cell>
          <cell r="X305">
            <v>1</v>
          </cell>
          <cell r="Y305">
            <v>0</v>
          </cell>
          <cell r="Z305">
            <v>1</v>
          </cell>
          <cell r="AA305">
            <v>0</v>
          </cell>
          <cell r="AB305">
            <v>0</v>
          </cell>
          <cell r="AC305">
            <v>0</v>
          </cell>
          <cell r="AD305">
            <v>0</v>
          </cell>
          <cell r="AE305">
            <v>0</v>
          </cell>
          <cell r="AF305">
            <v>13</v>
          </cell>
          <cell r="AH305">
            <v>0</v>
          </cell>
          <cell r="AI305">
            <v>0</v>
          </cell>
          <cell r="AO305" t="str">
            <v>Y</v>
          </cell>
        </row>
        <row r="306">
          <cell r="B306" t="str">
            <v>PEPPLER, J. F. &amp; D. L.  #3019</v>
          </cell>
          <cell r="C306" t="str">
            <v>PA</v>
          </cell>
          <cell r="D306" t="str">
            <v>Weston</v>
          </cell>
          <cell r="E306" t="str">
            <v>EQT Production, LLC</v>
          </cell>
          <cell r="G306" t="str">
            <v>EQT</v>
          </cell>
          <cell r="H306" t="str">
            <v>Production</v>
          </cell>
          <cell r="I306" t="str">
            <v>Production</v>
          </cell>
          <cell r="K306" t="str">
            <v>Yes</v>
          </cell>
          <cell r="L306" t="str">
            <v>Wellhead Compressor</v>
          </cell>
          <cell r="Q306">
            <v>1065</v>
          </cell>
          <cell r="R306">
            <v>6.5000000000000002E-2</v>
          </cell>
          <cell r="S306">
            <v>93.593999999999994</v>
          </cell>
          <cell r="Z306">
            <v>1</v>
          </cell>
          <cell r="AE306">
            <v>0</v>
          </cell>
          <cell r="AF306">
            <v>3019</v>
          </cell>
          <cell r="AO306" t="str">
            <v>Y</v>
          </cell>
        </row>
        <row r="307">
          <cell r="B307" t="str">
            <v>Peters</v>
          </cell>
          <cell r="C307" t="str">
            <v>WV</v>
          </cell>
          <cell r="D307" t="str">
            <v>Weston</v>
          </cell>
          <cell r="E307" t="str">
            <v>EQT Production, LLC</v>
          </cell>
          <cell r="F307" t="str">
            <v>Production</v>
          </cell>
          <cell r="G307" t="str">
            <v>EQT</v>
          </cell>
          <cell r="H307" t="str">
            <v>Production</v>
          </cell>
          <cell r="I307" t="str">
            <v>Production</v>
          </cell>
          <cell r="K307" t="str">
            <v>Yes</v>
          </cell>
          <cell r="L307" t="str">
            <v>Wellhead Compressor</v>
          </cell>
          <cell r="M307" t="str">
            <v>N</v>
          </cell>
          <cell r="N307" t="str">
            <v>N</v>
          </cell>
          <cell r="O307" t="str">
            <v>N</v>
          </cell>
          <cell r="Q307">
            <v>1185.9000000000001</v>
          </cell>
          <cell r="R307">
            <v>0.105</v>
          </cell>
          <cell r="S307">
            <v>83.911000000000001</v>
          </cell>
          <cell r="X307">
            <v>1</v>
          </cell>
          <cell r="Y307">
            <v>0</v>
          </cell>
          <cell r="Z307">
            <v>1</v>
          </cell>
          <cell r="AA307">
            <v>0</v>
          </cell>
          <cell r="AB307">
            <v>0</v>
          </cell>
          <cell r="AE307">
            <v>0</v>
          </cell>
          <cell r="AF307">
            <v>1</v>
          </cell>
          <cell r="AO307" t="str">
            <v>Y</v>
          </cell>
        </row>
        <row r="308">
          <cell r="B308" t="str">
            <v>Phelps</v>
          </cell>
          <cell r="C308" t="str">
            <v>KY</v>
          </cell>
          <cell r="D308" t="str">
            <v>Pikeville</v>
          </cell>
          <cell r="E308" t="str">
            <v>EQT Production, LLC</v>
          </cell>
          <cell r="F308" t="str">
            <v>Production</v>
          </cell>
          <cell r="G308" t="str">
            <v>EQT</v>
          </cell>
          <cell r="H308" t="str">
            <v>Production</v>
          </cell>
          <cell r="I308" t="str">
            <v>Production</v>
          </cell>
          <cell r="K308" t="str">
            <v>Yes</v>
          </cell>
          <cell r="L308" t="str">
            <v>Wellhead Compressor</v>
          </cell>
          <cell r="M308" t="str">
            <v>N</v>
          </cell>
          <cell r="N308" t="str">
            <v>N</v>
          </cell>
          <cell r="O308" t="str">
            <v>N</v>
          </cell>
          <cell r="P308">
            <v>23725</v>
          </cell>
          <cell r="Q308">
            <v>1258.3</v>
          </cell>
          <cell r="R308">
            <v>7.0000000000000007E-2</v>
          </cell>
          <cell r="S308">
            <v>74.501999999999995</v>
          </cell>
          <cell r="X308">
            <v>1</v>
          </cell>
          <cell r="Y308">
            <v>0</v>
          </cell>
          <cell r="Z308">
            <v>1</v>
          </cell>
          <cell r="AA308">
            <v>0</v>
          </cell>
          <cell r="AB308">
            <v>0</v>
          </cell>
          <cell r="AC308">
            <v>2</v>
          </cell>
          <cell r="AD308">
            <v>0</v>
          </cell>
          <cell r="AE308">
            <v>0</v>
          </cell>
          <cell r="AF308">
            <v>1</v>
          </cell>
          <cell r="AH308">
            <v>1</v>
          </cell>
          <cell r="AI308">
            <v>0</v>
          </cell>
          <cell r="AO308" t="str">
            <v>Y</v>
          </cell>
        </row>
        <row r="309">
          <cell r="B309" t="str">
            <v>Pitts A-676</v>
          </cell>
          <cell r="C309" t="str">
            <v>WV</v>
          </cell>
          <cell r="D309" t="str">
            <v>Weston</v>
          </cell>
          <cell r="E309" t="str">
            <v>EQT Production, LLC</v>
          </cell>
          <cell r="F309" t="str">
            <v>Production</v>
          </cell>
          <cell r="G309" t="str">
            <v>EQT</v>
          </cell>
          <cell r="H309" t="str">
            <v>Production</v>
          </cell>
          <cell r="I309" t="str">
            <v>Production</v>
          </cell>
          <cell r="K309" t="str">
            <v>Yes</v>
          </cell>
          <cell r="L309" t="str">
            <v>Wellhead Compressor</v>
          </cell>
          <cell r="M309" t="str">
            <v>N</v>
          </cell>
          <cell r="N309" t="str">
            <v>N</v>
          </cell>
          <cell r="O309" t="str">
            <v>N</v>
          </cell>
          <cell r="Q309">
            <v>1185.9000000000001</v>
          </cell>
          <cell r="R309">
            <v>0.105</v>
          </cell>
          <cell r="S309">
            <v>83.911000000000001</v>
          </cell>
          <cell r="X309">
            <v>1</v>
          </cell>
          <cell r="Y309">
            <v>0</v>
          </cell>
          <cell r="Z309">
            <v>1</v>
          </cell>
          <cell r="AA309">
            <v>0</v>
          </cell>
          <cell r="AB309">
            <v>0</v>
          </cell>
          <cell r="AE309">
            <v>0</v>
          </cell>
          <cell r="AF309">
            <v>1</v>
          </cell>
          <cell r="AN309" t="str">
            <v>?</v>
          </cell>
          <cell r="AO309" t="str">
            <v>Y</v>
          </cell>
        </row>
        <row r="310">
          <cell r="B310" t="str">
            <v>Polan A4</v>
          </cell>
          <cell r="C310" t="str">
            <v>WV</v>
          </cell>
          <cell r="D310" t="str">
            <v>Madison/Brenton</v>
          </cell>
          <cell r="E310" t="str">
            <v>EQT Production, LLC</v>
          </cell>
          <cell r="F310" t="str">
            <v>Production</v>
          </cell>
          <cell r="G310" t="str">
            <v>EQT</v>
          </cell>
          <cell r="H310" t="str">
            <v>Production</v>
          </cell>
          <cell r="I310" t="str">
            <v>Production</v>
          </cell>
          <cell r="K310" t="str">
            <v>Yes</v>
          </cell>
          <cell r="L310" t="str">
            <v>Wellhead Compressor</v>
          </cell>
          <cell r="X310">
            <v>1</v>
          </cell>
          <cell r="Y310">
            <v>0</v>
          </cell>
          <cell r="Z310">
            <v>1</v>
          </cell>
          <cell r="AC310">
            <v>0</v>
          </cell>
          <cell r="AE310">
            <v>0</v>
          </cell>
          <cell r="AF310">
            <v>1</v>
          </cell>
          <cell r="AO310" t="str">
            <v>Y</v>
          </cell>
        </row>
        <row r="311">
          <cell r="B311" t="str">
            <v>Porter 12479</v>
          </cell>
          <cell r="C311" t="str">
            <v>WV</v>
          </cell>
          <cell r="D311" t="str">
            <v>Weston</v>
          </cell>
          <cell r="E311" t="str">
            <v>EQT Production, LLC</v>
          </cell>
          <cell r="F311" t="str">
            <v>Production</v>
          </cell>
          <cell r="G311" t="str">
            <v>EQT</v>
          </cell>
          <cell r="H311" t="str">
            <v>Production</v>
          </cell>
          <cell r="I311" t="str">
            <v>Production</v>
          </cell>
          <cell r="K311" t="str">
            <v>Yes</v>
          </cell>
          <cell r="L311" t="str">
            <v>Wellhead Compressor</v>
          </cell>
          <cell r="M311" t="str">
            <v>N</v>
          </cell>
          <cell r="N311" t="str">
            <v>N</v>
          </cell>
          <cell r="O311" t="str">
            <v>N</v>
          </cell>
          <cell r="Q311">
            <v>1185.9000000000001</v>
          </cell>
          <cell r="R311">
            <v>0.105</v>
          </cell>
          <cell r="S311">
            <v>83.911000000000001</v>
          </cell>
          <cell r="X311">
            <v>1</v>
          </cell>
          <cell r="Y311">
            <v>0</v>
          </cell>
          <cell r="Z311">
            <v>1</v>
          </cell>
          <cell r="AA311">
            <v>0</v>
          </cell>
          <cell r="AB311">
            <v>0</v>
          </cell>
          <cell r="AE311">
            <v>0</v>
          </cell>
          <cell r="AF311">
            <v>1</v>
          </cell>
          <cell r="AN311" t="str">
            <v>?</v>
          </cell>
          <cell r="AO311" t="str">
            <v>Y</v>
          </cell>
        </row>
        <row r="312">
          <cell r="B312" t="str">
            <v>PORTER, I.  #991</v>
          </cell>
          <cell r="C312" t="str">
            <v>PA</v>
          </cell>
          <cell r="D312" t="str">
            <v>Weston</v>
          </cell>
          <cell r="E312" t="str">
            <v>EQT Production, LLC</v>
          </cell>
          <cell r="G312" t="str">
            <v>EQT</v>
          </cell>
          <cell r="H312" t="str">
            <v>Production</v>
          </cell>
          <cell r="I312" t="str">
            <v>Production</v>
          </cell>
          <cell r="K312" t="str">
            <v>Yes</v>
          </cell>
          <cell r="L312" t="str">
            <v>Wellhead Compressor</v>
          </cell>
          <cell r="Q312">
            <v>1065</v>
          </cell>
          <cell r="R312">
            <v>6.5000000000000002E-2</v>
          </cell>
          <cell r="S312">
            <v>93.593999999999994</v>
          </cell>
          <cell r="Z312">
            <v>1</v>
          </cell>
          <cell r="AE312">
            <v>0</v>
          </cell>
          <cell r="AF312">
            <v>991</v>
          </cell>
          <cell r="AO312" t="str">
            <v>Y</v>
          </cell>
        </row>
        <row r="313">
          <cell r="B313" t="str">
            <v>Right Beaver #1</v>
          </cell>
          <cell r="C313" t="str">
            <v>KY</v>
          </cell>
          <cell r="D313" t="str">
            <v>Pikeville</v>
          </cell>
          <cell r="E313" t="str">
            <v>EQT Production, LLC</v>
          </cell>
          <cell r="F313" t="str">
            <v>Production</v>
          </cell>
          <cell r="G313" t="str">
            <v>EQT</v>
          </cell>
          <cell r="H313" t="str">
            <v>Production</v>
          </cell>
          <cell r="I313" t="str">
            <v>Production</v>
          </cell>
          <cell r="K313" t="str">
            <v>Yes</v>
          </cell>
          <cell r="L313" t="str">
            <v>Wellhead Compressor</v>
          </cell>
          <cell r="M313" t="str">
            <v>N</v>
          </cell>
          <cell r="N313" t="str">
            <v>N</v>
          </cell>
          <cell r="O313" t="str">
            <v>N</v>
          </cell>
          <cell r="P313">
            <v>111690</v>
          </cell>
          <cell r="Q313">
            <v>1258.3</v>
          </cell>
          <cell r="R313">
            <v>7.0000000000000007E-2</v>
          </cell>
          <cell r="S313">
            <v>74.501999999999995</v>
          </cell>
          <cell r="X313">
            <v>1</v>
          </cell>
          <cell r="Y313">
            <v>0</v>
          </cell>
          <cell r="Z313">
            <v>1</v>
          </cell>
          <cell r="AA313">
            <v>1</v>
          </cell>
          <cell r="AB313">
            <v>0</v>
          </cell>
          <cell r="AC313">
            <v>0</v>
          </cell>
          <cell r="AD313">
            <v>0</v>
          </cell>
          <cell r="AE313">
            <v>0</v>
          </cell>
          <cell r="AF313">
            <v>17</v>
          </cell>
          <cell r="AH313">
            <v>1</v>
          </cell>
          <cell r="AI313">
            <v>0</v>
          </cell>
          <cell r="AN313" t="str">
            <v>?</v>
          </cell>
          <cell r="AO313" t="str">
            <v>Y</v>
          </cell>
        </row>
        <row r="314">
          <cell r="B314" t="str">
            <v>Ritter 270</v>
          </cell>
          <cell r="C314" t="str">
            <v>WV</v>
          </cell>
          <cell r="D314" t="str">
            <v>Madison/Brenton</v>
          </cell>
          <cell r="E314" t="str">
            <v>EQT Production, LLC</v>
          </cell>
          <cell r="F314" t="str">
            <v>Production</v>
          </cell>
          <cell r="G314" t="str">
            <v>EQT</v>
          </cell>
          <cell r="H314" t="str">
            <v>Production</v>
          </cell>
          <cell r="I314" t="str">
            <v>Production</v>
          </cell>
          <cell r="K314" t="str">
            <v>Yes</v>
          </cell>
          <cell r="L314" t="str">
            <v>Wellhead Compressor</v>
          </cell>
          <cell r="X314">
            <v>1</v>
          </cell>
          <cell r="Y314">
            <v>0</v>
          </cell>
          <cell r="Z314">
            <v>1</v>
          </cell>
          <cell r="AC314">
            <v>0</v>
          </cell>
          <cell r="AE314">
            <v>0</v>
          </cell>
          <cell r="AF314">
            <v>1</v>
          </cell>
          <cell r="AO314" t="str">
            <v>Y</v>
          </cell>
        </row>
        <row r="315">
          <cell r="B315" t="str">
            <v>Ritter 336</v>
          </cell>
          <cell r="C315" t="str">
            <v>WV</v>
          </cell>
          <cell r="D315" t="str">
            <v>Madison/Brenton</v>
          </cell>
          <cell r="E315" t="str">
            <v>EQT Production, LLC</v>
          </cell>
          <cell r="F315" t="str">
            <v>Production</v>
          </cell>
          <cell r="G315" t="str">
            <v>EQT</v>
          </cell>
          <cell r="H315" t="str">
            <v>Production</v>
          </cell>
          <cell r="I315" t="str">
            <v>Production</v>
          </cell>
          <cell r="K315" t="str">
            <v>Yes</v>
          </cell>
          <cell r="L315" t="str">
            <v>Wellhead Compressor</v>
          </cell>
          <cell r="X315">
            <v>1</v>
          </cell>
          <cell r="Y315">
            <v>0</v>
          </cell>
          <cell r="Z315">
            <v>1</v>
          </cell>
          <cell r="AC315">
            <v>0</v>
          </cell>
          <cell r="AE315">
            <v>0</v>
          </cell>
          <cell r="AF315">
            <v>1</v>
          </cell>
          <cell r="AO315" t="str">
            <v>Y</v>
          </cell>
        </row>
        <row r="316">
          <cell r="B316" t="str">
            <v>ROCHER, E.  # 1 (54)</v>
          </cell>
          <cell r="C316" t="str">
            <v>PA</v>
          </cell>
          <cell r="D316" t="str">
            <v>Weston</v>
          </cell>
          <cell r="E316" t="str">
            <v>EQT Production, LLC</v>
          </cell>
          <cell r="G316" t="str">
            <v>EQT</v>
          </cell>
          <cell r="H316" t="str">
            <v>Production</v>
          </cell>
          <cell r="I316" t="str">
            <v>Production</v>
          </cell>
          <cell r="K316" t="str">
            <v>Yes</v>
          </cell>
          <cell r="L316" t="str">
            <v>Wellhead Compressor</v>
          </cell>
          <cell r="Q316">
            <v>1065</v>
          </cell>
          <cell r="R316">
            <v>6.5000000000000002E-2</v>
          </cell>
          <cell r="S316">
            <v>93.593999999999994</v>
          </cell>
          <cell r="Z316">
            <v>1</v>
          </cell>
          <cell r="AE316">
            <v>0</v>
          </cell>
          <cell r="AF316">
            <v>54</v>
          </cell>
          <cell r="AO316" t="str">
            <v>Y</v>
          </cell>
        </row>
        <row r="317">
          <cell r="B317" t="str">
            <v>RUNYAN, M. E. &amp; SAMUEL  #1387</v>
          </cell>
          <cell r="C317" t="str">
            <v>PA</v>
          </cell>
          <cell r="D317" t="str">
            <v>Weston</v>
          </cell>
          <cell r="E317" t="str">
            <v>EQT Production, LLC</v>
          </cell>
          <cell r="G317" t="str">
            <v>EQT</v>
          </cell>
          <cell r="H317" t="str">
            <v>Production</v>
          </cell>
          <cell r="I317" t="str">
            <v>Production</v>
          </cell>
          <cell r="K317" t="str">
            <v>Yes</v>
          </cell>
          <cell r="L317" t="str">
            <v>Wellhead Compressor</v>
          </cell>
          <cell r="Q317">
            <v>1065</v>
          </cell>
          <cell r="R317">
            <v>6.5000000000000002E-2</v>
          </cell>
          <cell r="S317">
            <v>93.593999999999994</v>
          </cell>
          <cell r="Z317">
            <v>1</v>
          </cell>
          <cell r="AE317">
            <v>0</v>
          </cell>
          <cell r="AF317">
            <v>1387</v>
          </cell>
          <cell r="AO317" t="str">
            <v>Y</v>
          </cell>
        </row>
        <row r="318">
          <cell r="B318" t="str">
            <v>Sellers 8876</v>
          </cell>
          <cell r="C318" t="str">
            <v>WV</v>
          </cell>
          <cell r="D318" t="str">
            <v>Weston</v>
          </cell>
          <cell r="E318" t="str">
            <v>EQT Production, LLC</v>
          </cell>
          <cell r="F318" t="str">
            <v>Production</v>
          </cell>
          <cell r="G318" t="str">
            <v>EQT</v>
          </cell>
          <cell r="H318" t="str">
            <v>Production</v>
          </cell>
          <cell r="I318" t="str">
            <v>Production</v>
          </cell>
          <cell r="K318" t="str">
            <v>Yes</v>
          </cell>
          <cell r="L318" t="str">
            <v>Wellhead Compressor</v>
          </cell>
          <cell r="M318" t="str">
            <v>N</v>
          </cell>
          <cell r="N318" t="str">
            <v>N</v>
          </cell>
          <cell r="O318" t="str">
            <v>N</v>
          </cell>
          <cell r="Q318">
            <v>1185.9000000000001</v>
          </cell>
          <cell r="R318">
            <v>0.105</v>
          </cell>
          <cell r="S318">
            <v>83.911000000000001</v>
          </cell>
          <cell r="X318">
            <v>1</v>
          </cell>
          <cell r="Y318">
            <v>0</v>
          </cell>
          <cell r="Z318">
            <v>1</v>
          </cell>
          <cell r="AA318">
            <v>0</v>
          </cell>
          <cell r="AB318">
            <v>0</v>
          </cell>
          <cell r="AE318">
            <v>0</v>
          </cell>
          <cell r="AF318">
            <v>1</v>
          </cell>
          <cell r="AO318" t="str">
            <v>Y</v>
          </cell>
        </row>
        <row r="319">
          <cell r="B319" t="str">
            <v>Simmons A-577</v>
          </cell>
          <cell r="C319" t="str">
            <v>WV</v>
          </cell>
          <cell r="D319" t="str">
            <v>Weston</v>
          </cell>
          <cell r="E319" t="str">
            <v>EQT Production, LLC</v>
          </cell>
          <cell r="F319" t="str">
            <v>Production</v>
          </cell>
          <cell r="G319" t="str">
            <v>EQT</v>
          </cell>
          <cell r="H319" t="str">
            <v>Production</v>
          </cell>
          <cell r="I319" t="str">
            <v>Production</v>
          </cell>
          <cell r="K319" t="str">
            <v>Yes</v>
          </cell>
          <cell r="L319" t="str">
            <v>Wellhead Compressor</v>
          </cell>
          <cell r="M319" t="str">
            <v>N</v>
          </cell>
          <cell r="N319" t="str">
            <v>N</v>
          </cell>
          <cell r="O319" t="str">
            <v>N</v>
          </cell>
          <cell r="Q319">
            <v>1185.9000000000001</v>
          </cell>
          <cell r="R319">
            <v>0.105</v>
          </cell>
          <cell r="S319">
            <v>83.911000000000001</v>
          </cell>
          <cell r="X319">
            <v>1</v>
          </cell>
          <cell r="Y319">
            <v>0</v>
          </cell>
          <cell r="Z319">
            <v>1</v>
          </cell>
          <cell r="AA319">
            <v>0</v>
          </cell>
          <cell r="AB319">
            <v>0</v>
          </cell>
          <cell r="AE319">
            <v>0</v>
          </cell>
          <cell r="AF319">
            <v>1</v>
          </cell>
          <cell r="AO319" t="str">
            <v>Y</v>
          </cell>
        </row>
        <row r="320">
          <cell r="B320" t="str">
            <v>Slater's Branch</v>
          </cell>
          <cell r="C320" t="str">
            <v>KY</v>
          </cell>
          <cell r="D320" t="str">
            <v>Pikeville</v>
          </cell>
          <cell r="E320" t="str">
            <v>EQT Production, LLC</v>
          </cell>
          <cell r="F320" t="str">
            <v>Production</v>
          </cell>
          <cell r="G320" t="str">
            <v>EQT</v>
          </cell>
          <cell r="H320" t="str">
            <v>Production</v>
          </cell>
          <cell r="I320" t="str">
            <v>Production</v>
          </cell>
          <cell r="K320" t="str">
            <v>Yes</v>
          </cell>
          <cell r="L320" t="str">
            <v>Wellhead Compressor</v>
          </cell>
          <cell r="M320" t="str">
            <v>N</v>
          </cell>
          <cell r="N320" t="str">
            <v>N</v>
          </cell>
          <cell r="O320" t="str">
            <v>N</v>
          </cell>
          <cell r="P320">
            <v>40150</v>
          </cell>
          <cell r="Q320">
            <v>1258.3</v>
          </cell>
          <cell r="R320">
            <v>7.0000000000000007E-2</v>
          </cell>
          <cell r="S320">
            <v>74.501999999999995</v>
          </cell>
          <cell r="X320">
            <v>1</v>
          </cell>
          <cell r="Y320">
            <v>0</v>
          </cell>
          <cell r="Z320">
            <v>1</v>
          </cell>
          <cell r="AA320">
            <v>0</v>
          </cell>
          <cell r="AB320">
            <v>0</v>
          </cell>
          <cell r="AC320">
            <v>1</v>
          </cell>
          <cell r="AD320">
            <v>0</v>
          </cell>
          <cell r="AE320">
            <v>0</v>
          </cell>
          <cell r="AF320">
            <v>5</v>
          </cell>
          <cell r="AH320">
            <v>1</v>
          </cell>
          <cell r="AI320">
            <v>0</v>
          </cell>
          <cell r="AO320" t="str">
            <v>Y</v>
          </cell>
        </row>
        <row r="321">
          <cell r="B321" t="str">
            <v>Smith 8168</v>
          </cell>
          <cell r="C321" t="str">
            <v>WV</v>
          </cell>
          <cell r="D321" t="str">
            <v>Weston</v>
          </cell>
          <cell r="E321" t="str">
            <v>EQT Production, LLC</v>
          </cell>
          <cell r="F321" t="str">
            <v>Production</v>
          </cell>
          <cell r="G321" t="str">
            <v>EQT</v>
          </cell>
          <cell r="H321" t="str">
            <v>Production</v>
          </cell>
          <cell r="I321" t="str">
            <v>Production</v>
          </cell>
          <cell r="K321" t="str">
            <v>Yes</v>
          </cell>
          <cell r="L321" t="str">
            <v>Wellhead Compressor</v>
          </cell>
          <cell r="M321" t="str">
            <v>N</v>
          </cell>
          <cell r="N321" t="str">
            <v>N</v>
          </cell>
          <cell r="O321" t="str">
            <v>N</v>
          </cell>
          <cell r="Q321">
            <v>1185.9000000000001</v>
          </cell>
          <cell r="R321">
            <v>0.105</v>
          </cell>
          <cell r="S321">
            <v>83.911000000000001</v>
          </cell>
          <cell r="X321">
            <v>1</v>
          </cell>
          <cell r="Y321">
            <v>0</v>
          </cell>
          <cell r="Z321">
            <v>1</v>
          </cell>
          <cell r="AA321">
            <v>0</v>
          </cell>
          <cell r="AB321">
            <v>0</v>
          </cell>
          <cell r="AE321">
            <v>0</v>
          </cell>
          <cell r="AF321">
            <v>1</v>
          </cell>
          <cell r="AO321" t="str">
            <v>Y</v>
          </cell>
        </row>
        <row r="322">
          <cell r="B322" t="str">
            <v>Southhall</v>
          </cell>
          <cell r="C322" t="str">
            <v>WV</v>
          </cell>
          <cell r="D322" t="str">
            <v>Weston</v>
          </cell>
          <cell r="E322" t="str">
            <v>EQT Production, LLC</v>
          </cell>
          <cell r="F322" t="str">
            <v>Production</v>
          </cell>
          <cell r="G322" t="str">
            <v>EQT</v>
          </cell>
          <cell r="H322" t="str">
            <v>Production</v>
          </cell>
          <cell r="I322" t="str">
            <v>Production</v>
          </cell>
          <cell r="K322" t="str">
            <v>Yes</v>
          </cell>
          <cell r="L322" t="str">
            <v>Wellhead Compressor</v>
          </cell>
          <cell r="M322" t="str">
            <v>N</v>
          </cell>
          <cell r="N322" t="str">
            <v>N</v>
          </cell>
          <cell r="O322" t="str">
            <v>N</v>
          </cell>
          <cell r="Q322">
            <v>1185.9000000000001</v>
          </cell>
          <cell r="R322">
            <v>0.105</v>
          </cell>
          <cell r="S322">
            <v>83.911000000000001</v>
          </cell>
          <cell r="X322">
            <v>1</v>
          </cell>
          <cell r="Y322">
            <v>0</v>
          </cell>
          <cell r="Z322">
            <v>1</v>
          </cell>
          <cell r="AA322">
            <v>0</v>
          </cell>
          <cell r="AB322">
            <v>0</v>
          </cell>
          <cell r="AE322">
            <v>0</v>
          </cell>
          <cell r="AF322">
            <v>1</v>
          </cell>
          <cell r="AO322" t="str">
            <v>Y</v>
          </cell>
        </row>
        <row r="323">
          <cell r="B323" t="str">
            <v>Stout</v>
          </cell>
          <cell r="C323" t="str">
            <v>WV</v>
          </cell>
          <cell r="D323" t="str">
            <v>Weston</v>
          </cell>
          <cell r="E323" t="str">
            <v>EQT Production, LLC</v>
          </cell>
          <cell r="F323" t="str">
            <v>Production</v>
          </cell>
          <cell r="G323" t="str">
            <v>EQT</v>
          </cell>
          <cell r="H323" t="str">
            <v>Production</v>
          </cell>
          <cell r="I323" t="str">
            <v>Production</v>
          </cell>
          <cell r="K323" t="str">
            <v>Yes</v>
          </cell>
          <cell r="L323" t="str">
            <v>Wellhead Compressor</v>
          </cell>
          <cell r="M323" t="str">
            <v>N</v>
          </cell>
          <cell r="N323" t="str">
            <v>N</v>
          </cell>
          <cell r="O323" t="str">
            <v>N</v>
          </cell>
          <cell r="Q323">
            <v>1185.9000000000001</v>
          </cell>
          <cell r="R323">
            <v>0.105</v>
          </cell>
          <cell r="S323">
            <v>83.911000000000001</v>
          </cell>
          <cell r="X323">
            <v>1</v>
          </cell>
          <cell r="Y323">
            <v>0</v>
          </cell>
          <cell r="Z323">
            <v>1</v>
          </cell>
          <cell r="AA323">
            <v>0</v>
          </cell>
          <cell r="AB323">
            <v>0</v>
          </cell>
          <cell r="AE323">
            <v>0</v>
          </cell>
          <cell r="AF323">
            <v>1</v>
          </cell>
          <cell r="AO323" t="str">
            <v>Y</v>
          </cell>
        </row>
        <row r="324">
          <cell r="B324" t="str">
            <v>Stumbo Branch</v>
          </cell>
          <cell r="C324" t="str">
            <v>KY</v>
          </cell>
          <cell r="D324" t="str">
            <v>Pikeville</v>
          </cell>
          <cell r="E324" t="str">
            <v>EQT Production, LLC</v>
          </cell>
          <cell r="F324" t="str">
            <v>Production</v>
          </cell>
          <cell r="G324" t="str">
            <v>EQT</v>
          </cell>
          <cell r="H324" t="str">
            <v>Production</v>
          </cell>
          <cell r="I324" t="str">
            <v>Production</v>
          </cell>
          <cell r="K324" t="str">
            <v>Yes</v>
          </cell>
          <cell r="L324" t="str">
            <v>Wellhead Compressor</v>
          </cell>
          <cell r="M324" t="str">
            <v>N</v>
          </cell>
          <cell r="N324" t="str">
            <v>N</v>
          </cell>
          <cell r="O324" t="str">
            <v>N</v>
          </cell>
          <cell r="P324">
            <v>43800</v>
          </cell>
          <cell r="Q324">
            <v>1258.3</v>
          </cell>
          <cell r="R324">
            <v>7.0000000000000007E-2</v>
          </cell>
          <cell r="S324">
            <v>74.501999999999995</v>
          </cell>
          <cell r="X324">
            <v>1</v>
          </cell>
          <cell r="Y324">
            <v>0</v>
          </cell>
          <cell r="Z324">
            <v>1</v>
          </cell>
          <cell r="AA324">
            <v>0</v>
          </cell>
          <cell r="AB324">
            <v>0</v>
          </cell>
          <cell r="AC324">
            <v>0</v>
          </cell>
          <cell r="AD324">
            <v>0</v>
          </cell>
          <cell r="AE324">
            <v>0</v>
          </cell>
          <cell r="AF324">
            <v>3</v>
          </cell>
          <cell r="AH324">
            <v>1</v>
          </cell>
          <cell r="AI324">
            <v>0</v>
          </cell>
          <cell r="AO324" t="str">
            <v>Y</v>
          </cell>
        </row>
        <row r="325">
          <cell r="B325" t="str">
            <v>Suddieth</v>
          </cell>
          <cell r="C325" t="str">
            <v>WV</v>
          </cell>
          <cell r="D325" t="str">
            <v>Madison/Brenton</v>
          </cell>
          <cell r="E325" t="str">
            <v>EQT Production, LLC</v>
          </cell>
          <cell r="F325" t="str">
            <v>Production</v>
          </cell>
          <cell r="G325" t="str">
            <v>EQT</v>
          </cell>
          <cell r="H325" t="str">
            <v>Production</v>
          </cell>
          <cell r="I325" t="str">
            <v>Production</v>
          </cell>
          <cell r="K325" t="str">
            <v>Yes</v>
          </cell>
          <cell r="L325" t="str">
            <v>Wellhead Compressor</v>
          </cell>
          <cell r="X325">
            <v>1</v>
          </cell>
          <cell r="Y325">
            <v>0</v>
          </cell>
          <cell r="Z325">
            <v>1</v>
          </cell>
          <cell r="AC325">
            <v>0</v>
          </cell>
          <cell r="AE325">
            <v>0</v>
          </cell>
          <cell r="AF325">
            <v>1</v>
          </cell>
          <cell r="AO325" t="str">
            <v>Y</v>
          </cell>
        </row>
        <row r="326">
          <cell r="B326" t="str">
            <v>Thompson A-675</v>
          </cell>
          <cell r="C326" t="str">
            <v>WV</v>
          </cell>
          <cell r="D326" t="str">
            <v>Weston</v>
          </cell>
          <cell r="E326" t="str">
            <v>EQT Production, LLC</v>
          </cell>
          <cell r="F326" t="str">
            <v>Production</v>
          </cell>
          <cell r="G326" t="str">
            <v>EQT</v>
          </cell>
          <cell r="H326" t="str">
            <v>Production</v>
          </cell>
          <cell r="I326" t="str">
            <v>Production</v>
          </cell>
          <cell r="K326" t="str">
            <v>Yes</v>
          </cell>
          <cell r="L326" t="str">
            <v>Wellhead Compressor</v>
          </cell>
          <cell r="M326" t="str">
            <v>N</v>
          </cell>
          <cell r="N326" t="str">
            <v>N</v>
          </cell>
          <cell r="O326" t="str">
            <v>N</v>
          </cell>
          <cell r="Q326">
            <v>1185.9000000000001</v>
          </cell>
          <cell r="R326">
            <v>0.105</v>
          </cell>
          <cell r="S326">
            <v>83.911000000000001</v>
          </cell>
          <cell r="X326">
            <v>1</v>
          </cell>
          <cell r="Y326">
            <v>0</v>
          </cell>
          <cell r="Z326">
            <v>1</v>
          </cell>
          <cell r="AA326">
            <v>0</v>
          </cell>
          <cell r="AB326">
            <v>0</v>
          </cell>
          <cell r="AE326">
            <v>0</v>
          </cell>
          <cell r="AF326">
            <v>1</v>
          </cell>
          <cell r="AO326" t="str">
            <v>Y</v>
          </cell>
        </row>
        <row r="327">
          <cell r="B327" t="str">
            <v>Tierney Land #58</v>
          </cell>
          <cell r="C327" t="str">
            <v>KY</v>
          </cell>
          <cell r="D327" t="str">
            <v>Pikeville</v>
          </cell>
          <cell r="E327" t="str">
            <v>EQT Production, LLC</v>
          </cell>
          <cell r="F327" t="str">
            <v>Production</v>
          </cell>
          <cell r="G327" t="str">
            <v>EQT</v>
          </cell>
          <cell r="H327" t="str">
            <v>Production</v>
          </cell>
          <cell r="I327" t="str">
            <v>Production</v>
          </cell>
          <cell r="K327" t="str">
            <v>Yes</v>
          </cell>
          <cell r="L327" t="str">
            <v>Wellhead Compressor</v>
          </cell>
          <cell r="M327" t="str">
            <v>N</v>
          </cell>
          <cell r="N327" t="str">
            <v>N</v>
          </cell>
          <cell r="O327" t="str">
            <v>N</v>
          </cell>
          <cell r="Q327">
            <v>1258.3</v>
          </cell>
          <cell r="R327">
            <v>7.0000000000000007E-2</v>
          </cell>
          <cell r="S327">
            <v>74.501999999999995</v>
          </cell>
          <cell r="X327">
            <v>1</v>
          </cell>
          <cell r="Y327">
            <v>0</v>
          </cell>
          <cell r="Z327">
            <v>1</v>
          </cell>
          <cell r="AA327">
            <v>0</v>
          </cell>
          <cell r="AB327">
            <v>0</v>
          </cell>
          <cell r="AD327">
            <v>0</v>
          </cell>
          <cell r="AE327">
            <v>0</v>
          </cell>
          <cell r="AO327" t="str">
            <v>N</v>
          </cell>
        </row>
        <row r="328">
          <cell r="B328" t="str">
            <v>Tierney Land #73R</v>
          </cell>
          <cell r="C328" t="str">
            <v>KY</v>
          </cell>
          <cell r="D328" t="str">
            <v>Pikeville</v>
          </cell>
          <cell r="E328" t="str">
            <v>EQT Production, LLC</v>
          </cell>
          <cell r="F328" t="str">
            <v>Production</v>
          </cell>
          <cell r="G328" t="str">
            <v>EQT</v>
          </cell>
          <cell r="H328" t="str">
            <v>Production</v>
          </cell>
          <cell r="I328" t="str">
            <v>Production</v>
          </cell>
          <cell r="K328" t="str">
            <v>Yes</v>
          </cell>
          <cell r="L328" t="str">
            <v>Wellhead Compressor</v>
          </cell>
          <cell r="M328" t="str">
            <v>N</v>
          </cell>
          <cell r="N328" t="str">
            <v>N</v>
          </cell>
          <cell r="O328" t="str">
            <v>N</v>
          </cell>
          <cell r="P328">
            <v>15330</v>
          </cell>
          <cell r="Q328">
            <v>1258.3</v>
          </cell>
          <cell r="R328">
            <v>7.0000000000000007E-2</v>
          </cell>
          <cell r="S328">
            <v>74.501999999999995</v>
          </cell>
          <cell r="X328">
            <v>1</v>
          </cell>
          <cell r="Y328">
            <v>0</v>
          </cell>
          <cell r="Z328">
            <v>1</v>
          </cell>
          <cell r="AA328">
            <v>0</v>
          </cell>
          <cell r="AB328">
            <v>0</v>
          </cell>
          <cell r="AC328">
            <v>1</v>
          </cell>
          <cell r="AD328">
            <v>0</v>
          </cell>
          <cell r="AE328">
            <v>0</v>
          </cell>
          <cell r="AF328">
            <v>1</v>
          </cell>
          <cell r="AH328">
            <v>1</v>
          </cell>
          <cell r="AI328">
            <v>0</v>
          </cell>
          <cell r="AO328" t="str">
            <v>Y</v>
          </cell>
        </row>
        <row r="329">
          <cell r="B329" t="str">
            <v>Toler Law Heirs</v>
          </cell>
          <cell r="C329" t="str">
            <v>KY</v>
          </cell>
          <cell r="D329" t="str">
            <v>Pikeville</v>
          </cell>
          <cell r="E329" t="str">
            <v>EQT Production, LLC</v>
          </cell>
          <cell r="F329" t="str">
            <v>Production</v>
          </cell>
          <cell r="G329" t="str">
            <v>EQT</v>
          </cell>
          <cell r="H329" t="str">
            <v>Production</v>
          </cell>
          <cell r="I329" t="str">
            <v>Production</v>
          </cell>
          <cell r="K329" t="str">
            <v>Yes</v>
          </cell>
          <cell r="L329" t="str">
            <v>Wellhead Compressor</v>
          </cell>
          <cell r="M329" t="str">
            <v>N</v>
          </cell>
          <cell r="N329" t="str">
            <v>N</v>
          </cell>
          <cell r="O329" t="str">
            <v>N</v>
          </cell>
          <cell r="P329">
            <v>76650</v>
          </cell>
          <cell r="Q329">
            <v>1258.3</v>
          </cell>
          <cell r="R329">
            <v>7.0000000000000007E-2</v>
          </cell>
          <cell r="S329">
            <v>74.501999999999995</v>
          </cell>
          <cell r="X329">
            <v>1</v>
          </cell>
          <cell r="Y329">
            <v>0</v>
          </cell>
          <cell r="Z329">
            <v>1</v>
          </cell>
          <cell r="AA329">
            <v>0</v>
          </cell>
          <cell r="AB329">
            <v>0</v>
          </cell>
          <cell r="AC329">
            <v>0</v>
          </cell>
          <cell r="AD329">
            <v>0</v>
          </cell>
          <cell r="AE329">
            <v>0</v>
          </cell>
          <cell r="AF329">
            <v>11</v>
          </cell>
          <cell r="AH329">
            <v>1</v>
          </cell>
          <cell r="AI329">
            <v>0</v>
          </cell>
          <cell r="AO329" t="str">
            <v>Y</v>
          </cell>
        </row>
        <row r="330">
          <cell r="B330" t="str">
            <v>Union National Bank</v>
          </cell>
          <cell r="C330" t="str">
            <v>WV</v>
          </cell>
          <cell r="D330" t="str">
            <v>Weston</v>
          </cell>
          <cell r="E330" t="str">
            <v>EQT Production, LLC</v>
          </cell>
          <cell r="F330" t="str">
            <v>Production</v>
          </cell>
          <cell r="G330" t="str">
            <v>EQT</v>
          </cell>
          <cell r="H330" t="str">
            <v>Production</v>
          </cell>
          <cell r="I330" t="str">
            <v>Production</v>
          </cell>
          <cell r="K330" t="str">
            <v>Yes</v>
          </cell>
          <cell r="L330" t="str">
            <v>Wellhead Compressor</v>
          </cell>
          <cell r="M330" t="str">
            <v>N</v>
          </cell>
          <cell r="N330" t="str">
            <v>N</v>
          </cell>
          <cell r="O330" t="str">
            <v>N</v>
          </cell>
          <cell r="Q330">
            <v>1185.9000000000001</v>
          </cell>
          <cell r="R330">
            <v>0.105</v>
          </cell>
          <cell r="S330">
            <v>83.911000000000001</v>
          </cell>
          <cell r="X330">
            <v>1</v>
          </cell>
          <cell r="Y330">
            <v>0</v>
          </cell>
          <cell r="Z330">
            <v>1</v>
          </cell>
          <cell r="AA330">
            <v>0</v>
          </cell>
          <cell r="AB330">
            <v>0</v>
          </cell>
          <cell r="AE330">
            <v>0</v>
          </cell>
          <cell r="AF330">
            <v>1</v>
          </cell>
          <cell r="AO330" t="str">
            <v>Y</v>
          </cell>
        </row>
        <row r="331">
          <cell r="B331" t="str">
            <v>WALKER, MARY  # 3 (1157)</v>
          </cell>
          <cell r="C331" t="str">
            <v>PA</v>
          </cell>
          <cell r="D331" t="str">
            <v>Weston</v>
          </cell>
          <cell r="E331" t="str">
            <v>EQT Production, LLC</v>
          </cell>
          <cell r="G331" t="str">
            <v>EQT</v>
          </cell>
          <cell r="H331" t="str">
            <v>Production</v>
          </cell>
          <cell r="I331" t="str">
            <v>Production</v>
          </cell>
          <cell r="K331" t="str">
            <v>Yes</v>
          </cell>
          <cell r="L331" t="str">
            <v>Wellhead Compressor</v>
          </cell>
          <cell r="Q331">
            <v>1065</v>
          </cell>
          <cell r="R331">
            <v>6.5000000000000002E-2</v>
          </cell>
          <cell r="S331">
            <v>93.593999999999994</v>
          </cell>
          <cell r="Z331">
            <v>1</v>
          </cell>
          <cell r="AE331">
            <v>0</v>
          </cell>
          <cell r="AF331">
            <v>1157</v>
          </cell>
          <cell r="AO331" t="str">
            <v>N</v>
          </cell>
        </row>
        <row r="332">
          <cell r="B332" t="str">
            <v>Well #2194</v>
          </cell>
          <cell r="C332" t="str">
            <v>KY</v>
          </cell>
          <cell r="D332" t="str">
            <v>Pikeville</v>
          </cell>
          <cell r="E332" t="str">
            <v>EQT Production, LLC</v>
          </cell>
          <cell r="F332" t="str">
            <v>Production</v>
          </cell>
          <cell r="G332" t="str">
            <v>EQT</v>
          </cell>
          <cell r="H332" t="str">
            <v>Production</v>
          </cell>
          <cell r="I332" t="str">
            <v>Production</v>
          </cell>
          <cell r="K332" t="str">
            <v>Yes</v>
          </cell>
          <cell r="L332" t="str">
            <v>Wellhead Compressor</v>
          </cell>
          <cell r="M332" t="str">
            <v>N</v>
          </cell>
          <cell r="N332" t="str">
            <v>N</v>
          </cell>
          <cell r="O332" t="str">
            <v>N</v>
          </cell>
          <cell r="Q332">
            <v>1258.3</v>
          </cell>
          <cell r="R332">
            <v>7.0000000000000007E-2</v>
          </cell>
          <cell r="S332">
            <v>74.501999999999995</v>
          </cell>
          <cell r="X332">
            <v>1</v>
          </cell>
          <cell r="Y332">
            <v>0</v>
          </cell>
          <cell r="Z332">
            <v>1</v>
          </cell>
          <cell r="AA332">
            <v>0</v>
          </cell>
          <cell r="AB332">
            <v>0</v>
          </cell>
          <cell r="AD332">
            <v>0</v>
          </cell>
          <cell r="AE332">
            <v>0</v>
          </cell>
          <cell r="AO332" t="str">
            <v>N</v>
          </cell>
        </row>
        <row r="333">
          <cell r="B333" t="str">
            <v>Well #5016</v>
          </cell>
          <cell r="C333" t="str">
            <v>KY</v>
          </cell>
          <cell r="D333" t="str">
            <v>Pikeville</v>
          </cell>
          <cell r="E333" t="str">
            <v>EQT Production, LLC</v>
          </cell>
          <cell r="F333" t="str">
            <v>Production</v>
          </cell>
          <cell r="G333" t="str">
            <v>EQT</v>
          </cell>
          <cell r="H333" t="str">
            <v>Production</v>
          </cell>
          <cell r="I333" t="str">
            <v>Production</v>
          </cell>
          <cell r="K333" t="str">
            <v>Yes</v>
          </cell>
          <cell r="L333" t="str">
            <v>Wellhead Compressor</v>
          </cell>
          <cell r="M333" t="str">
            <v>N</v>
          </cell>
          <cell r="N333" t="str">
            <v>N</v>
          </cell>
          <cell r="O333" t="str">
            <v>N</v>
          </cell>
          <cell r="Q333">
            <v>1258.3</v>
          </cell>
          <cell r="R333">
            <v>7.0000000000000007E-2</v>
          </cell>
          <cell r="S333">
            <v>74.501999999999995</v>
          </cell>
          <cell r="X333">
            <v>1</v>
          </cell>
          <cell r="Y333">
            <v>0</v>
          </cell>
          <cell r="Z333">
            <v>1</v>
          </cell>
          <cell r="AA333">
            <v>0</v>
          </cell>
          <cell r="AB333">
            <v>0</v>
          </cell>
          <cell r="AD333">
            <v>0</v>
          </cell>
          <cell r="AE333">
            <v>0</v>
          </cell>
          <cell r="AO333" t="str">
            <v>N</v>
          </cell>
        </row>
        <row r="334">
          <cell r="B334" t="str">
            <v>Well #704245</v>
          </cell>
          <cell r="C334" t="str">
            <v>KY</v>
          </cell>
          <cell r="D334" t="str">
            <v>Pikeville</v>
          </cell>
          <cell r="E334" t="str">
            <v>EQT Production, LLC</v>
          </cell>
          <cell r="F334" t="str">
            <v>Production</v>
          </cell>
          <cell r="G334" t="str">
            <v>EQT</v>
          </cell>
          <cell r="H334" t="str">
            <v>Production</v>
          </cell>
          <cell r="I334" t="str">
            <v>Production</v>
          </cell>
          <cell r="K334" t="str">
            <v>Yes</v>
          </cell>
          <cell r="L334" t="str">
            <v>Wellhead Compressor</v>
          </cell>
          <cell r="M334" t="str">
            <v>N</v>
          </cell>
          <cell r="N334" t="str">
            <v>N</v>
          </cell>
          <cell r="O334" t="str">
            <v>N</v>
          </cell>
          <cell r="Q334">
            <v>1258.3</v>
          </cell>
          <cell r="R334">
            <v>7.0000000000000007E-2</v>
          </cell>
          <cell r="S334">
            <v>74.501999999999995</v>
          </cell>
          <cell r="X334">
            <v>1</v>
          </cell>
          <cell r="Y334">
            <v>0</v>
          </cell>
          <cell r="Z334">
            <v>1</v>
          </cell>
          <cell r="AA334">
            <v>0</v>
          </cell>
          <cell r="AB334">
            <v>0</v>
          </cell>
          <cell r="AE334">
            <v>0</v>
          </cell>
          <cell r="AF334">
            <v>1</v>
          </cell>
          <cell r="AO334" t="str">
            <v>Y</v>
          </cell>
        </row>
        <row r="335">
          <cell r="B335" t="str">
            <v>Williams 684</v>
          </cell>
          <cell r="C335" t="str">
            <v>WV</v>
          </cell>
          <cell r="D335" t="str">
            <v>Weston</v>
          </cell>
          <cell r="E335" t="str">
            <v>EQT Production, LLC</v>
          </cell>
          <cell r="F335" t="str">
            <v>Production</v>
          </cell>
          <cell r="G335" t="str">
            <v>EQT</v>
          </cell>
          <cell r="H335" t="str">
            <v>Production</v>
          </cell>
          <cell r="I335" t="str">
            <v>Production</v>
          </cell>
          <cell r="K335" t="str">
            <v>Yes</v>
          </cell>
          <cell r="L335" t="str">
            <v>Wellhead Compressor</v>
          </cell>
          <cell r="M335" t="str">
            <v>N</v>
          </cell>
          <cell r="N335" t="str">
            <v>N</v>
          </cell>
          <cell r="O335" t="str">
            <v>N</v>
          </cell>
          <cell r="Q335">
            <v>1185.9000000000001</v>
          </cell>
          <cell r="R335">
            <v>0.105</v>
          </cell>
          <cell r="S335">
            <v>83.911000000000001</v>
          </cell>
          <cell r="X335">
            <v>1</v>
          </cell>
          <cell r="Y335">
            <v>0</v>
          </cell>
          <cell r="Z335">
            <v>1</v>
          </cell>
          <cell r="AA335">
            <v>0</v>
          </cell>
          <cell r="AB335">
            <v>0</v>
          </cell>
          <cell r="AE335">
            <v>0</v>
          </cell>
          <cell r="AF335">
            <v>1</v>
          </cell>
          <cell r="AO335" t="str">
            <v>Y</v>
          </cell>
        </row>
        <row r="336">
          <cell r="B336" t="str">
            <v>WV506144</v>
          </cell>
          <cell r="C336" t="str">
            <v>WV</v>
          </cell>
          <cell r="D336" t="str">
            <v>Madison/Brenton</v>
          </cell>
          <cell r="E336" t="str">
            <v>EQT Production, LLC</v>
          </cell>
          <cell r="F336" t="str">
            <v>Production</v>
          </cell>
          <cell r="G336" t="str">
            <v>EQT</v>
          </cell>
          <cell r="H336" t="str">
            <v>Production</v>
          </cell>
          <cell r="I336" t="str">
            <v>Production</v>
          </cell>
          <cell r="K336" t="str">
            <v>Yes</v>
          </cell>
          <cell r="L336" t="str">
            <v>Wellhead Compressor</v>
          </cell>
          <cell r="X336">
            <v>1</v>
          </cell>
          <cell r="Y336">
            <v>0</v>
          </cell>
          <cell r="Z336">
            <v>1</v>
          </cell>
          <cell r="AC336">
            <v>0</v>
          </cell>
          <cell r="AE336">
            <v>0</v>
          </cell>
          <cell r="AF336">
            <v>1</v>
          </cell>
          <cell r="AO336" t="str">
            <v>Y</v>
          </cell>
        </row>
        <row r="337">
          <cell r="B337" t="str">
            <v>WV506190</v>
          </cell>
          <cell r="C337" t="str">
            <v>WV</v>
          </cell>
          <cell r="D337" t="str">
            <v>Madison/Brenton</v>
          </cell>
          <cell r="E337" t="str">
            <v>EQT Production, LLC</v>
          </cell>
          <cell r="F337" t="str">
            <v>Production</v>
          </cell>
          <cell r="G337" t="str">
            <v>EQT</v>
          </cell>
          <cell r="H337" t="str">
            <v>Production</v>
          </cell>
          <cell r="I337" t="str">
            <v>Production</v>
          </cell>
          <cell r="K337" t="str">
            <v>Yes</v>
          </cell>
          <cell r="L337" t="str">
            <v>Wellhead Compressor</v>
          </cell>
          <cell r="X337">
            <v>1</v>
          </cell>
          <cell r="Y337">
            <v>0</v>
          </cell>
          <cell r="Z337">
            <v>1</v>
          </cell>
          <cell r="AC337">
            <v>0</v>
          </cell>
          <cell r="AE337">
            <v>0</v>
          </cell>
          <cell r="AF337">
            <v>1</v>
          </cell>
          <cell r="AO337" t="str">
            <v>Y</v>
          </cell>
        </row>
        <row r="338">
          <cell r="B338" t="str">
            <v>WV506683</v>
          </cell>
          <cell r="C338" t="str">
            <v>WV</v>
          </cell>
          <cell r="D338" t="str">
            <v>Madison/Brenton</v>
          </cell>
          <cell r="E338" t="str">
            <v>EQT Production, LLC</v>
          </cell>
          <cell r="F338" t="str">
            <v>Production</v>
          </cell>
          <cell r="G338" t="str">
            <v>EQT</v>
          </cell>
          <cell r="H338" t="str">
            <v>Production</v>
          </cell>
          <cell r="I338" t="str">
            <v>Production</v>
          </cell>
          <cell r="K338" t="str">
            <v>Yes</v>
          </cell>
          <cell r="L338" t="str">
            <v>Wellhead Compressor</v>
          </cell>
          <cell r="X338">
            <v>1</v>
          </cell>
          <cell r="Y338">
            <v>0</v>
          </cell>
          <cell r="Z338">
            <v>1</v>
          </cell>
          <cell r="AC338">
            <v>0</v>
          </cell>
          <cell r="AE338">
            <v>0</v>
          </cell>
          <cell r="AF338">
            <v>1</v>
          </cell>
          <cell r="AO338" t="str">
            <v>Y</v>
          </cell>
        </row>
        <row r="339">
          <cell r="B339" t="str">
            <v>WV506684</v>
          </cell>
          <cell r="C339" t="str">
            <v>WV</v>
          </cell>
          <cell r="D339" t="str">
            <v>Madison/Brenton</v>
          </cell>
          <cell r="E339" t="str">
            <v>EQT Production, LLC</v>
          </cell>
          <cell r="F339" t="str">
            <v>Production</v>
          </cell>
          <cell r="G339" t="str">
            <v>EQT</v>
          </cell>
          <cell r="H339" t="str">
            <v>Production</v>
          </cell>
          <cell r="I339" t="str">
            <v>Production</v>
          </cell>
          <cell r="K339" t="str">
            <v>Yes</v>
          </cell>
          <cell r="L339" t="str">
            <v>Wellhead Compressor</v>
          </cell>
          <cell r="X339">
            <v>1</v>
          </cell>
          <cell r="Y339">
            <v>0</v>
          </cell>
          <cell r="Z339">
            <v>1</v>
          </cell>
          <cell r="AC339">
            <v>0</v>
          </cell>
          <cell r="AE339">
            <v>0</v>
          </cell>
          <cell r="AF339">
            <v>1</v>
          </cell>
          <cell r="AO339" t="str">
            <v>Y</v>
          </cell>
        </row>
        <row r="340">
          <cell r="B340" t="str">
            <v>WV506687</v>
          </cell>
          <cell r="C340" t="str">
            <v>WV</v>
          </cell>
          <cell r="D340" t="str">
            <v>Madison/Brenton</v>
          </cell>
          <cell r="E340" t="str">
            <v>EQT Production, LLC</v>
          </cell>
          <cell r="F340" t="str">
            <v>Production</v>
          </cell>
          <cell r="G340" t="str">
            <v>EQT</v>
          </cell>
          <cell r="H340" t="str">
            <v>Production</v>
          </cell>
          <cell r="I340" t="str">
            <v>Production</v>
          </cell>
          <cell r="K340" t="str">
            <v>Yes</v>
          </cell>
          <cell r="L340" t="str">
            <v>Wellhead Compressor</v>
          </cell>
          <cell r="X340">
            <v>1</v>
          </cell>
          <cell r="Y340">
            <v>0</v>
          </cell>
          <cell r="Z340">
            <v>1</v>
          </cell>
          <cell r="AC340">
            <v>0</v>
          </cell>
          <cell r="AE340">
            <v>0</v>
          </cell>
          <cell r="AF340">
            <v>1</v>
          </cell>
          <cell r="AO340" t="str">
            <v>Y</v>
          </cell>
        </row>
        <row r="341">
          <cell r="B341" t="str">
            <v>WV507201</v>
          </cell>
          <cell r="C341" t="str">
            <v>WV</v>
          </cell>
          <cell r="D341" t="str">
            <v>Madison/Brenton</v>
          </cell>
          <cell r="E341" t="str">
            <v>EQT Production, LLC</v>
          </cell>
          <cell r="F341" t="str">
            <v>Production</v>
          </cell>
          <cell r="G341" t="str">
            <v>EQT</v>
          </cell>
          <cell r="H341" t="str">
            <v>Production</v>
          </cell>
          <cell r="I341" t="str">
            <v>Production</v>
          </cell>
          <cell r="K341" t="str">
            <v>Yes</v>
          </cell>
          <cell r="L341" t="str">
            <v>Wellhead Compressor</v>
          </cell>
          <cell r="X341">
            <v>1</v>
          </cell>
          <cell r="Y341">
            <v>0</v>
          </cell>
          <cell r="Z341">
            <v>1</v>
          </cell>
          <cell r="AC341">
            <v>0</v>
          </cell>
          <cell r="AE341">
            <v>0</v>
          </cell>
          <cell r="AF341">
            <v>1</v>
          </cell>
          <cell r="AO341" t="str">
            <v>Y</v>
          </cell>
        </row>
        <row r="342">
          <cell r="B342" t="str">
            <v>Wylo</v>
          </cell>
          <cell r="C342" t="str">
            <v>WV</v>
          </cell>
          <cell r="D342" t="str">
            <v>Madison/Brenton</v>
          </cell>
          <cell r="E342" t="str">
            <v>EQT Production, LLC</v>
          </cell>
          <cell r="F342" t="str">
            <v>Production</v>
          </cell>
          <cell r="G342" t="str">
            <v>EQT</v>
          </cell>
          <cell r="H342" t="str">
            <v>Production</v>
          </cell>
          <cell r="I342" t="str">
            <v>Production</v>
          </cell>
          <cell r="K342" t="str">
            <v>Yes</v>
          </cell>
          <cell r="L342" t="str">
            <v>Wellhead Compressor</v>
          </cell>
          <cell r="X342">
            <v>1</v>
          </cell>
          <cell r="Y342">
            <v>0</v>
          </cell>
          <cell r="Z342">
            <v>1</v>
          </cell>
          <cell r="AC342">
            <v>0</v>
          </cell>
          <cell r="AE342">
            <v>0</v>
          </cell>
          <cell r="AF342">
            <v>2</v>
          </cell>
          <cell r="AO342" t="str">
            <v>Y</v>
          </cell>
        </row>
        <row r="343">
          <cell r="B343" t="str">
            <v>Alton</v>
          </cell>
          <cell r="C343" t="str">
            <v>WV</v>
          </cell>
          <cell r="D343" t="str">
            <v>Weston</v>
          </cell>
          <cell r="E343" t="str">
            <v>EQT Gathering, LLC</v>
          </cell>
          <cell r="F343" t="str">
            <v>Midstream</v>
          </cell>
          <cell r="G343" t="str">
            <v>EQT</v>
          </cell>
          <cell r="I343" t="str">
            <v>Production</v>
          </cell>
          <cell r="L343" t="str">
            <v>Wellhead Compressor</v>
          </cell>
          <cell r="Z343">
            <v>1</v>
          </cell>
          <cell r="AA343">
            <v>0</v>
          </cell>
          <cell r="AB343">
            <v>0</v>
          </cell>
          <cell r="AD343">
            <v>2</v>
          </cell>
          <cell r="AO343" t="str">
            <v>N</v>
          </cell>
        </row>
        <row r="344">
          <cell r="B344" t="str">
            <v>Bunola Storage Field</v>
          </cell>
          <cell r="E344" t="str">
            <v>Equitrans, LP</v>
          </cell>
          <cell r="H344" t="str">
            <v>T&amp;S</v>
          </cell>
          <cell r="I344" t="str">
            <v>Storage</v>
          </cell>
          <cell r="L344" t="str">
            <v>Storage Field</v>
          </cell>
          <cell r="AG344">
            <v>21</v>
          </cell>
          <cell r="AO344" t="str">
            <v>Y</v>
          </cell>
        </row>
        <row r="345">
          <cell r="B345" t="str">
            <v>Comet Storage Field</v>
          </cell>
          <cell r="E345" t="str">
            <v>Equitrans, LP</v>
          </cell>
          <cell r="H345" t="str">
            <v>T&amp;S</v>
          </cell>
          <cell r="I345" t="str">
            <v>Storage</v>
          </cell>
          <cell r="L345" t="str">
            <v>Storage Field</v>
          </cell>
          <cell r="AG345">
            <v>9</v>
          </cell>
          <cell r="AO345" t="str">
            <v>Y</v>
          </cell>
        </row>
        <row r="346">
          <cell r="B346" t="str">
            <v>Finleyville Storage Field</v>
          </cell>
          <cell r="E346" t="str">
            <v>Equitrans, LP</v>
          </cell>
          <cell r="H346" t="str">
            <v>T&amp;S</v>
          </cell>
          <cell r="I346" t="str">
            <v>Storage</v>
          </cell>
          <cell r="L346" t="str">
            <v>Storage Field</v>
          </cell>
          <cell r="AG346">
            <v>4</v>
          </cell>
          <cell r="AO346" t="str">
            <v>Y</v>
          </cell>
        </row>
        <row r="347">
          <cell r="B347" t="str">
            <v>Hayes Storage Field</v>
          </cell>
          <cell r="E347" t="str">
            <v>Equitrans, LP</v>
          </cell>
          <cell r="H347" t="str">
            <v>T&amp;S</v>
          </cell>
          <cell r="I347" t="str">
            <v>Storage</v>
          </cell>
          <cell r="L347" t="str">
            <v>Storage Field</v>
          </cell>
          <cell r="AG347">
            <v>1</v>
          </cell>
          <cell r="AO347" t="str">
            <v>Y</v>
          </cell>
        </row>
        <row r="348">
          <cell r="B348" t="str">
            <v>Hunters Cave Storage Field</v>
          </cell>
          <cell r="E348" t="str">
            <v>Equitrans, LP</v>
          </cell>
          <cell r="H348" t="str">
            <v>T&amp;S</v>
          </cell>
          <cell r="I348" t="str">
            <v>Storage</v>
          </cell>
          <cell r="L348" t="str">
            <v>Storage Field</v>
          </cell>
          <cell r="AG348">
            <v>31</v>
          </cell>
          <cell r="AO348" t="str">
            <v>Y</v>
          </cell>
        </row>
        <row r="349">
          <cell r="B349" t="str">
            <v>Logansport Storage Field</v>
          </cell>
          <cell r="E349" t="str">
            <v>Equitrans, LP</v>
          </cell>
          <cell r="H349" t="str">
            <v>T&amp;S</v>
          </cell>
          <cell r="I349" t="str">
            <v>Storage</v>
          </cell>
          <cell r="L349" t="str">
            <v>Storage Field</v>
          </cell>
          <cell r="AG349">
            <v>27</v>
          </cell>
          <cell r="AO349" t="str">
            <v>Y</v>
          </cell>
        </row>
        <row r="350">
          <cell r="B350" t="str">
            <v>Maple Lake Storage Field</v>
          </cell>
          <cell r="E350" t="str">
            <v>Equitrans, LP</v>
          </cell>
          <cell r="H350" t="str">
            <v>T&amp;S</v>
          </cell>
          <cell r="I350" t="str">
            <v>Storage</v>
          </cell>
          <cell r="L350" t="str">
            <v>Storage Field</v>
          </cell>
          <cell r="AG350">
            <v>7</v>
          </cell>
          <cell r="AO350" t="str">
            <v>Y</v>
          </cell>
        </row>
        <row r="351">
          <cell r="B351" t="str">
            <v>Mobley Storage Field</v>
          </cell>
          <cell r="E351" t="str">
            <v>Equitrans, LP</v>
          </cell>
          <cell r="H351" t="str">
            <v>T&amp;S</v>
          </cell>
          <cell r="I351" t="str">
            <v>Storage</v>
          </cell>
          <cell r="L351" t="str">
            <v>Storage Field</v>
          </cell>
          <cell r="AG351">
            <v>22</v>
          </cell>
          <cell r="AO351" t="str">
            <v>Y</v>
          </cell>
        </row>
        <row r="352">
          <cell r="B352" t="str">
            <v>Pratt Storage Field</v>
          </cell>
          <cell r="E352" t="str">
            <v>Equitrans, LP</v>
          </cell>
          <cell r="H352" t="str">
            <v>T&amp;S</v>
          </cell>
          <cell r="I352" t="str">
            <v>Storage</v>
          </cell>
          <cell r="L352" t="str">
            <v>Storage Field</v>
          </cell>
          <cell r="AG352">
            <v>48</v>
          </cell>
          <cell r="AO352" t="str">
            <v>Y</v>
          </cell>
        </row>
        <row r="353">
          <cell r="B353" t="str">
            <v>Rhodes Storage Field</v>
          </cell>
          <cell r="E353" t="str">
            <v>Equitrans, LP</v>
          </cell>
          <cell r="H353" t="str">
            <v>T&amp;S</v>
          </cell>
          <cell r="I353" t="str">
            <v>Storage</v>
          </cell>
          <cell r="L353" t="str">
            <v>Storage Field</v>
          </cell>
          <cell r="AG353">
            <v>49</v>
          </cell>
          <cell r="AO353" t="str">
            <v>Y</v>
          </cell>
        </row>
        <row r="354">
          <cell r="B354" t="str">
            <v>Shirley Storage Field</v>
          </cell>
          <cell r="E354" t="str">
            <v>Equitrans, LP</v>
          </cell>
          <cell r="H354" t="str">
            <v>T&amp;S</v>
          </cell>
          <cell r="I354" t="str">
            <v>Storage</v>
          </cell>
          <cell r="L354" t="str">
            <v>Storage Field</v>
          </cell>
          <cell r="AG354">
            <v>62</v>
          </cell>
          <cell r="AO354" t="str">
            <v>Y</v>
          </cell>
        </row>
        <row r="355">
          <cell r="B355" t="str">
            <v>Skin Creek Storage Field</v>
          </cell>
          <cell r="E355" t="str">
            <v>Equitrans, LP</v>
          </cell>
          <cell r="H355" t="str">
            <v>T&amp;S</v>
          </cell>
          <cell r="I355" t="str">
            <v>Storage</v>
          </cell>
          <cell r="L355" t="str">
            <v>Storage Field</v>
          </cell>
          <cell r="AG355">
            <v>9</v>
          </cell>
          <cell r="AO355" t="str">
            <v>Y</v>
          </cell>
        </row>
        <row r="356">
          <cell r="B356" t="str">
            <v>Swarts Storage Field</v>
          </cell>
          <cell r="E356" t="str">
            <v>Equitrans, LP</v>
          </cell>
          <cell r="H356" t="str">
            <v>T&amp;S</v>
          </cell>
          <cell r="I356" t="str">
            <v>Storage</v>
          </cell>
          <cell r="L356" t="str">
            <v>Storage Field</v>
          </cell>
          <cell r="AG356">
            <v>7</v>
          </cell>
          <cell r="AO356" t="str">
            <v>Y</v>
          </cell>
        </row>
        <row r="357">
          <cell r="B357" t="str">
            <v>Swarts West Storage Field</v>
          </cell>
          <cell r="E357" t="str">
            <v>Equitrans, LP</v>
          </cell>
          <cell r="H357" t="str">
            <v>T&amp;S</v>
          </cell>
          <cell r="I357" t="str">
            <v>Storage</v>
          </cell>
          <cell r="L357" t="str">
            <v>Storage Field</v>
          </cell>
          <cell r="AG357">
            <v>15</v>
          </cell>
          <cell r="AO357" t="str">
            <v>Y</v>
          </cell>
        </row>
        <row r="358">
          <cell r="B358" t="str">
            <v>Tepe Storage Field</v>
          </cell>
          <cell r="E358" t="str">
            <v>Equitrans, LP</v>
          </cell>
          <cell r="H358" t="str">
            <v>T&amp;S</v>
          </cell>
          <cell r="I358" t="str">
            <v>Storage</v>
          </cell>
          <cell r="L358" t="str">
            <v>Storage Field</v>
          </cell>
          <cell r="AG358">
            <v>6</v>
          </cell>
          <cell r="AO358" t="str">
            <v>Y</v>
          </cell>
        </row>
        <row r="359">
          <cell r="B359" t="str">
            <v>Gasoline Alley</v>
          </cell>
          <cell r="C359" t="str">
            <v>PA</v>
          </cell>
          <cell r="D359" t="str">
            <v>Waynesburg</v>
          </cell>
          <cell r="E359" t="str">
            <v>Equitrans, LP</v>
          </cell>
          <cell r="F359" t="str">
            <v>Midstream</v>
          </cell>
          <cell r="G359" t="str">
            <v>EQT</v>
          </cell>
          <cell r="H359" t="str">
            <v>T&amp;S</v>
          </cell>
          <cell r="I359" t="str">
            <v>Storage</v>
          </cell>
          <cell r="L359" t="str">
            <v>Tank Battery</v>
          </cell>
          <cell r="M359" t="str">
            <v>N</v>
          </cell>
          <cell r="N359" t="str">
            <v>N</v>
          </cell>
          <cell r="O359" t="str">
            <v>N</v>
          </cell>
          <cell r="Q359">
            <v>1137</v>
          </cell>
          <cell r="R359">
            <v>0.16400000000000001</v>
          </cell>
          <cell r="S359">
            <v>88.876999999999995</v>
          </cell>
          <cell r="Z359">
            <v>0</v>
          </cell>
          <cell r="AA359">
            <v>0</v>
          </cell>
          <cell r="AB359">
            <v>0</v>
          </cell>
          <cell r="AE359">
            <v>0</v>
          </cell>
          <cell r="AG359">
            <v>0</v>
          </cell>
          <cell r="AJ359">
            <v>0</v>
          </cell>
          <cell r="AK359">
            <v>0</v>
          </cell>
          <cell r="AL359">
            <v>0</v>
          </cell>
          <cell r="AM359">
            <v>0</v>
          </cell>
          <cell r="AO359" t="str">
            <v>Y</v>
          </cell>
        </row>
        <row r="360">
          <cell r="B360" t="str">
            <v>Comet</v>
          </cell>
          <cell r="C360" t="str">
            <v>WV</v>
          </cell>
          <cell r="D360" t="str">
            <v>Clarksburg</v>
          </cell>
          <cell r="E360" t="str">
            <v>Equitrans, LP</v>
          </cell>
          <cell r="F360" t="str">
            <v>Midstream</v>
          </cell>
          <cell r="G360" t="str">
            <v>EQT</v>
          </cell>
          <cell r="H360" t="str">
            <v>T&amp;S</v>
          </cell>
          <cell r="I360" t="str">
            <v>Transmission/Compression</v>
          </cell>
          <cell r="J360" t="str">
            <v>No</v>
          </cell>
          <cell r="K360" t="str">
            <v>No</v>
          </cell>
          <cell r="L360" t="str">
            <v>Compressor Station</v>
          </cell>
          <cell r="M360" t="str">
            <v>Y</v>
          </cell>
          <cell r="O360" t="str">
            <v>N</v>
          </cell>
          <cell r="P360">
            <v>1693620</v>
          </cell>
          <cell r="Q360">
            <v>1024.5</v>
          </cell>
          <cell r="R360">
            <v>1.7248000000000001</v>
          </cell>
          <cell r="S360">
            <v>94.725800000000007</v>
          </cell>
          <cell r="T360">
            <v>0.75432505919049586</v>
          </cell>
          <cell r="U360">
            <v>16.514201773800689</v>
          </cell>
          <cell r="Z360">
            <v>5</v>
          </cell>
          <cell r="AA360">
            <v>0</v>
          </cell>
          <cell r="AB360">
            <v>0</v>
          </cell>
          <cell r="AE360">
            <v>0</v>
          </cell>
          <cell r="AG360">
            <v>0</v>
          </cell>
          <cell r="AJ360">
            <v>0</v>
          </cell>
          <cell r="AK360">
            <v>2</v>
          </cell>
          <cell r="AN360">
            <v>233240</v>
          </cell>
          <cell r="AO360" t="str">
            <v>Y</v>
          </cell>
        </row>
        <row r="361">
          <cell r="B361" t="str">
            <v>Copley Run</v>
          </cell>
          <cell r="C361" t="str">
            <v>WV</v>
          </cell>
          <cell r="D361" t="str">
            <v>Clarksburg</v>
          </cell>
          <cell r="E361" t="str">
            <v>Equitrans, LP</v>
          </cell>
          <cell r="F361" t="str">
            <v>Midstream</v>
          </cell>
          <cell r="G361" t="str">
            <v>EQT</v>
          </cell>
          <cell r="H361" t="str">
            <v>T&amp;S</v>
          </cell>
          <cell r="I361" t="str">
            <v>Transmission/Compression</v>
          </cell>
          <cell r="J361" t="str">
            <v>Yes</v>
          </cell>
          <cell r="K361" t="str">
            <v>Yes</v>
          </cell>
          <cell r="L361" t="str">
            <v>Compressor Station</v>
          </cell>
          <cell r="M361" t="str">
            <v>Y</v>
          </cell>
          <cell r="O361" t="str">
            <v>N</v>
          </cell>
          <cell r="P361">
            <v>19084880</v>
          </cell>
          <cell r="Q361">
            <v>1221.5</v>
          </cell>
          <cell r="R361">
            <v>0.1</v>
          </cell>
          <cell r="S361">
            <v>83.638999999999996</v>
          </cell>
          <cell r="T361">
            <v>0.84873578886262591</v>
          </cell>
          <cell r="U361">
            <v>17.60915380509427</v>
          </cell>
          <cell r="Z361">
            <v>5</v>
          </cell>
          <cell r="AA361">
            <v>2</v>
          </cell>
          <cell r="AB361">
            <v>1</v>
          </cell>
          <cell r="AE361">
            <v>20</v>
          </cell>
          <cell r="AG361">
            <v>0</v>
          </cell>
          <cell r="AJ361">
            <v>9</v>
          </cell>
          <cell r="AK361">
            <v>8</v>
          </cell>
          <cell r="AN361">
            <v>594055</v>
          </cell>
          <cell r="AO361" t="str">
            <v>Y</v>
          </cell>
        </row>
        <row r="362">
          <cell r="B362" t="str">
            <v>Creighton</v>
          </cell>
          <cell r="C362" t="str">
            <v>PA</v>
          </cell>
          <cell r="D362" t="str">
            <v>Crooked Creek</v>
          </cell>
          <cell r="E362" t="str">
            <v>Equitable Gas Co.</v>
          </cell>
          <cell r="F362" t="str">
            <v>Midstream</v>
          </cell>
          <cell r="G362" t="str">
            <v>EQT</v>
          </cell>
          <cell r="H362" t="str">
            <v>Processing</v>
          </cell>
          <cell r="I362" t="str">
            <v>Transmission/Compression</v>
          </cell>
          <cell r="J362" t="str">
            <v>No</v>
          </cell>
          <cell r="K362" t="str">
            <v>No</v>
          </cell>
          <cell r="L362" t="str">
            <v>Compressor Station</v>
          </cell>
          <cell r="M362" t="str">
            <v>N</v>
          </cell>
          <cell r="N362" t="str">
            <v>N</v>
          </cell>
          <cell r="O362" t="str">
            <v>N</v>
          </cell>
          <cell r="P362">
            <v>4471410</v>
          </cell>
          <cell r="Q362">
            <v>1067.5130999999999</v>
          </cell>
          <cell r="R362">
            <v>4.1200000000000001E-2</v>
          </cell>
          <cell r="S362">
            <v>93.7256</v>
          </cell>
          <cell r="T362">
            <v>0.77683445657921313</v>
          </cell>
          <cell r="U362">
            <v>16.571660237672923</v>
          </cell>
          <cell r="Z362">
            <v>2</v>
          </cell>
          <cell r="AA362">
            <v>0</v>
          </cell>
          <cell r="AB362">
            <v>0</v>
          </cell>
          <cell r="AE362">
            <v>2</v>
          </cell>
          <cell r="AG362">
            <v>0</v>
          </cell>
          <cell r="AN362">
            <v>378432</v>
          </cell>
          <cell r="AO362" t="str">
            <v>Y</v>
          </cell>
        </row>
        <row r="363">
          <cell r="B363" t="str">
            <v>Curtisville</v>
          </cell>
          <cell r="C363" t="str">
            <v>WV</v>
          </cell>
          <cell r="D363" t="str">
            <v>Clarksburg</v>
          </cell>
          <cell r="E363" t="str">
            <v>Equitrans, LP</v>
          </cell>
          <cell r="F363" t="str">
            <v>Midstream</v>
          </cell>
          <cell r="G363" t="str">
            <v>EQT</v>
          </cell>
          <cell r="H363" t="str">
            <v>T&amp;S</v>
          </cell>
          <cell r="I363" t="str">
            <v>Transmission/Compression</v>
          </cell>
          <cell r="J363" t="str">
            <v>No</v>
          </cell>
          <cell r="K363" t="str">
            <v>No</v>
          </cell>
          <cell r="L363" t="str">
            <v>Compressor Station</v>
          </cell>
          <cell r="M363" t="str">
            <v>Y</v>
          </cell>
          <cell r="O363" t="str">
            <v>N</v>
          </cell>
          <cell r="P363">
            <v>4479050</v>
          </cell>
          <cell r="Q363">
            <v>1038.3</v>
          </cell>
          <cell r="R363">
            <v>1.016</v>
          </cell>
          <cell r="S363">
            <v>94.483000000000004</v>
          </cell>
          <cell r="T363">
            <v>0.73269439899999977</v>
          </cell>
          <cell r="U363">
            <v>17.224327354058971</v>
          </cell>
          <cell r="Z363">
            <v>1</v>
          </cell>
          <cell r="AA363">
            <v>1</v>
          </cell>
          <cell r="AB363">
            <v>1</v>
          </cell>
          <cell r="AE363">
            <v>2</v>
          </cell>
          <cell r="AG363">
            <v>0</v>
          </cell>
          <cell r="AN363">
            <v>116965</v>
          </cell>
          <cell r="AO363" t="str">
            <v>Y</v>
          </cell>
        </row>
        <row r="364">
          <cell r="B364" t="str">
            <v>Flat Top</v>
          </cell>
          <cell r="C364" t="str">
            <v>WV</v>
          </cell>
          <cell r="D364" t="str">
            <v>Madison</v>
          </cell>
          <cell r="E364" t="str">
            <v>EQT Gathering, LLC</v>
          </cell>
          <cell r="F364" t="str">
            <v>Midstream</v>
          </cell>
          <cell r="G364" t="str">
            <v>EQT</v>
          </cell>
          <cell r="H364" t="str">
            <v>Processing</v>
          </cell>
          <cell r="I364" t="str">
            <v>Transmission/Compression</v>
          </cell>
          <cell r="J364" t="str">
            <v>No</v>
          </cell>
          <cell r="K364" t="str">
            <v>No</v>
          </cell>
          <cell r="L364" t="str">
            <v>Compressor Station</v>
          </cell>
          <cell r="M364" t="str">
            <v>N</v>
          </cell>
          <cell r="N364" t="str">
            <v>N</v>
          </cell>
          <cell r="O364" t="str">
            <v>N</v>
          </cell>
          <cell r="P364">
            <v>2948543</v>
          </cell>
          <cell r="Q364">
            <v>1041</v>
          </cell>
          <cell r="R364">
            <v>0.50900000000000001</v>
          </cell>
          <cell r="S364">
            <v>94.069000000000003</v>
          </cell>
          <cell r="T364">
            <v>0.74345294266104933</v>
          </cell>
          <cell r="U364">
            <v>16.517756539084658</v>
          </cell>
          <cell r="Z364">
            <v>2</v>
          </cell>
          <cell r="AA364">
            <v>1</v>
          </cell>
          <cell r="AB364">
            <v>0</v>
          </cell>
          <cell r="AE364">
            <v>2</v>
          </cell>
          <cell r="AG364">
            <v>0</v>
          </cell>
          <cell r="AO364" t="str">
            <v>Y</v>
          </cell>
        </row>
        <row r="365">
          <cell r="B365" t="str">
            <v>Hartson</v>
          </cell>
          <cell r="C365" t="str">
            <v>PA</v>
          </cell>
          <cell r="D365" t="str">
            <v>Waynesburg</v>
          </cell>
          <cell r="E365" t="str">
            <v>Equitrans, LP</v>
          </cell>
          <cell r="F365" t="str">
            <v>Midstream</v>
          </cell>
          <cell r="G365" t="str">
            <v>EQT</v>
          </cell>
          <cell r="H365" t="str">
            <v>T&amp;S</v>
          </cell>
          <cell r="I365" t="str">
            <v>Transmission/Compression</v>
          </cell>
          <cell r="J365" t="str">
            <v>Yes</v>
          </cell>
          <cell r="K365" t="str">
            <v>Yes</v>
          </cell>
          <cell r="L365" t="str">
            <v>Compressor Station</v>
          </cell>
          <cell r="M365" t="str">
            <v>Y</v>
          </cell>
          <cell r="O365" t="str">
            <v>N</v>
          </cell>
          <cell r="P365">
            <v>10120090</v>
          </cell>
          <cell r="Q365">
            <v>1041</v>
          </cell>
          <cell r="R365">
            <v>1.389</v>
          </cell>
          <cell r="S365">
            <v>93.527000000000001</v>
          </cell>
          <cell r="T365">
            <v>0.76414336171000175</v>
          </cell>
          <cell r="U365">
            <v>16.617975256139417</v>
          </cell>
          <cell r="Z365">
            <v>3</v>
          </cell>
          <cell r="AA365">
            <v>1</v>
          </cell>
          <cell r="AB365">
            <v>1</v>
          </cell>
          <cell r="AE365">
            <v>2</v>
          </cell>
          <cell r="AG365">
            <v>0</v>
          </cell>
          <cell r="AN365">
            <v>174824</v>
          </cell>
          <cell r="AO365" t="str">
            <v>Y</v>
          </cell>
        </row>
        <row r="366">
          <cell r="B366" t="str">
            <v>Jefferson</v>
          </cell>
          <cell r="C366" t="str">
            <v>PA</v>
          </cell>
          <cell r="D366" t="str">
            <v>Waynesburg</v>
          </cell>
          <cell r="E366" t="str">
            <v>Equitrans, LP</v>
          </cell>
          <cell r="F366" t="str">
            <v>Midstream</v>
          </cell>
          <cell r="G366" t="str">
            <v>EQT</v>
          </cell>
          <cell r="I366" t="str">
            <v>Transmission/Compression</v>
          </cell>
          <cell r="J366" t="str">
            <v>Yes</v>
          </cell>
          <cell r="K366" t="str">
            <v>Yes</v>
          </cell>
          <cell r="L366" t="str">
            <v>Compressor Station</v>
          </cell>
          <cell r="Z366">
            <v>3</v>
          </cell>
          <cell r="AA366">
            <v>2</v>
          </cell>
          <cell r="AB366">
            <v>2</v>
          </cell>
          <cell r="AO366" t="str">
            <v>N</v>
          </cell>
        </row>
        <row r="367">
          <cell r="B367" t="str">
            <v>Logansport</v>
          </cell>
          <cell r="C367" t="str">
            <v>WV</v>
          </cell>
          <cell r="D367" t="str">
            <v>Clarksburg</v>
          </cell>
          <cell r="E367" t="str">
            <v>Equitrans, LP</v>
          </cell>
          <cell r="F367" t="str">
            <v>Midstream</v>
          </cell>
          <cell r="G367" t="str">
            <v>EQT</v>
          </cell>
          <cell r="H367" t="str">
            <v>T&amp;S</v>
          </cell>
          <cell r="I367" t="str">
            <v>Transmission/Compression</v>
          </cell>
          <cell r="J367" t="str">
            <v>No</v>
          </cell>
          <cell r="K367" t="str">
            <v>No</v>
          </cell>
          <cell r="L367" t="str">
            <v>Compressor Station</v>
          </cell>
          <cell r="M367" t="str">
            <v>Y</v>
          </cell>
          <cell r="O367" t="str">
            <v>N</v>
          </cell>
          <cell r="P367">
            <v>10518870</v>
          </cell>
          <cell r="Q367">
            <v>1045.5</v>
          </cell>
          <cell r="R367">
            <v>1.133</v>
          </cell>
          <cell r="S367">
            <v>93.347999999999999</v>
          </cell>
          <cell r="T367">
            <v>0.73092501999999981</v>
          </cell>
          <cell r="U367">
            <v>17.454102712530432</v>
          </cell>
          <cell r="Z367">
            <v>2</v>
          </cell>
          <cell r="AA367">
            <v>2</v>
          </cell>
          <cell r="AB367">
            <v>0</v>
          </cell>
          <cell r="AE367">
            <v>2</v>
          </cell>
          <cell r="AG367">
            <v>0</v>
          </cell>
          <cell r="AN367">
            <v>64351</v>
          </cell>
          <cell r="AO367" t="str">
            <v>Y</v>
          </cell>
        </row>
        <row r="368">
          <cell r="B368" t="str">
            <v>Pratt</v>
          </cell>
          <cell r="C368" t="str">
            <v>PA</v>
          </cell>
          <cell r="D368" t="str">
            <v>Waynesburg</v>
          </cell>
          <cell r="E368" t="str">
            <v>Equitrans, LP</v>
          </cell>
          <cell r="F368" t="str">
            <v>Midstream</v>
          </cell>
          <cell r="G368" t="str">
            <v>EQT</v>
          </cell>
          <cell r="H368" t="str">
            <v>T&amp;S</v>
          </cell>
          <cell r="I368" t="str">
            <v>Transmission/Compression</v>
          </cell>
          <cell r="J368" t="str">
            <v>Yes</v>
          </cell>
          <cell r="K368" t="str">
            <v>Yes</v>
          </cell>
          <cell r="L368" t="str">
            <v>Compressor Station</v>
          </cell>
          <cell r="M368" t="str">
            <v>Y</v>
          </cell>
          <cell r="O368" t="str">
            <v>N</v>
          </cell>
          <cell r="P368">
            <v>32336210</v>
          </cell>
          <cell r="Q368">
            <v>1103</v>
          </cell>
          <cell r="R368">
            <v>1.0109999999999999</v>
          </cell>
          <cell r="S368">
            <v>95.057000000000002</v>
          </cell>
          <cell r="T368">
            <v>0.76516073219416381</v>
          </cell>
          <cell r="U368">
            <v>16.485080917363639</v>
          </cell>
          <cell r="Z368">
            <v>5</v>
          </cell>
          <cell r="AA368">
            <v>2</v>
          </cell>
          <cell r="AB368">
            <v>0</v>
          </cell>
          <cell r="AE368">
            <v>2</v>
          </cell>
          <cell r="AG368">
            <v>0</v>
          </cell>
          <cell r="AO368" t="str">
            <v>Y</v>
          </cell>
        </row>
        <row r="369">
          <cell r="B369" t="str">
            <v>Rogersville</v>
          </cell>
          <cell r="C369" t="str">
            <v>PA</v>
          </cell>
          <cell r="D369" t="str">
            <v>Waynesburg</v>
          </cell>
          <cell r="E369" t="str">
            <v>Equitrans, LP</v>
          </cell>
          <cell r="F369" t="str">
            <v>Midstream</v>
          </cell>
          <cell r="G369" t="str">
            <v>EQT</v>
          </cell>
          <cell r="H369" t="str">
            <v>T&amp;S</v>
          </cell>
          <cell r="I369" t="str">
            <v>Transmission/Compression</v>
          </cell>
          <cell r="J369" t="str">
            <v>No</v>
          </cell>
          <cell r="K369" t="str">
            <v>No</v>
          </cell>
          <cell r="L369" t="str">
            <v>Compressor Station</v>
          </cell>
          <cell r="M369" t="str">
            <v>N</v>
          </cell>
          <cell r="N369" t="str">
            <v>N</v>
          </cell>
          <cell r="O369" t="str">
            <v>N</v>
          </cell>
          <cell r="Q369">
            <v>1123.2</v>
          </cell>
          <cell r="R369">
            <v>0.3</v>
          </cell>
          <cell r="S369">
            <v>88.954999999999998</v>
          </cell>
          <cell r="T369">
            <v>0.78890066377102297</v>
          </cell>
          <cell r="U369">
            <v>16.986400331765338</v>
          </cell>
          <cell r="Z369">
            <v>0</v>
          </cell>
          <cell r="AA369">
            <v>1</v>
          </cell>
          <cell r="AB369">
            <v>1</v>
          </cell>
          <cell r="AE369">
            <v>2</v>
          </cell>
          <cell r="AG369">
            <v>0</v>
          </cell>
          <cell r="AN369">
            <v>86187</v>
          </cell>
          <cell r="AO369" t="str">
            <v>Y</v>
          </cell>
        </row>
        <row r="370">
          <cell r="B370" t="str">
            <v>West Union</v>
          </cell>
          <cell r="C370" t="str">
            <v>WV</v>
          </cell>
          <cell r="D370" t="str">
            <v>Clarksburg</v>
          </cell>
          <cell r="E370" t="str">
            <v>Equitrans, LP</v>
          </cell>
          <cell r="F370" t="str">
            <v>Midstream</v>
          </cell>
          <cell r="G370" t="str">
            <v>EQT</v>
          </cell>
          <cell r="H370" t="str">
            <v>T&amp;S</v>
          </cell>
          <cell r="I370" t="str">
            <v>Transmission/Compression</v>
          </cell>
          <cell r="J370" t="str">
            <v>Yes</v>
          </cell>
          <cell r="K370" t="str">
            <v>Yes</v>
          </cell>
          <cell r="L370" t="str">
            <v>Compressor Station</v>
          </cell>
          <cell r="M370" t="str">
            <v>Y</v>
          </cell>
          <cell r="O370" t="str">
            <v>N</v>
          </cell>
          <cell r="P370">
            <v>23674260</v>
          </cell>
          <cell r="Q370">
            <v>1034.9000000000001</v>
          </cell>
          <cell r="R370">
            <v>1.046</v>
          </cell>
          <cell r="S370">
            <v>94.539000000000001</v>
          </cell>
          <cell r="T370">
            <v>0.73172403999999991</v>
          </cell>
          <cell r="U370">
            <v>17.179282417552987</v>
          </cell>
          <cell r="Z370">
            <v>3</v>
          </cell>
          <cell r="AA370">
            <v>2</v>
          </cell>
          <cell r="AB370">
            <v>2</v>
          </cell>
          <cell r="AE370">
            <v>3</v>
          </cell>
          <cell r="AG370">
            <v>0</v>
          </cell>
          <cell r="AJ370">
            <v>0</v>
          </cell>
          <cell r="AK370">
            <v>7</v>
          </cell>
          <cell r="AO370" t="str">
            <v>Y</v>
          </cell>
        </row>
        <row r="371">
          <cell r="B371" t="str">
            <v>Thacker</v>
          </cell>
          <cell r="C371" t="str">
            <v>WV</v>
          </cell>
          <cell r="D371" t="str">
            <v>Brenton</v>
          </cell>
          <cell r="G371" t="str">
            <v>EQT</v>
          </cell>
          <cell r="L371" t="str">
            <v>?</v>
          </cell>
          <cell r="P371" t="str">
            <v>Electric Station</v>
          </cell>
          <cell r="Z371">
            <v>1</v>
          </cell>
          <cell r="AO371" t="str">
            <v>N</v>
          </cell>
        </row>
        <row r="372">
          <cell r="B372" t="str">
            <v>West Dante</v>
          </cell>
          <cell r="C372" t="str">
            <v>VA</v>
          </cell>
          <cell r="D372" t="str">
            <v>Big Stone Gap</v>
          </cell>
          <cell r="E372" t="str">
            <v>Equitable Production Co.</v>
          </cell>
          <cell r="L372" t="str">
            <v>?</v>
          </cell>
          <cell r="Q372">
            <v>1078.0999999999999</v>
          </cell>
          <cell r="R372">
            <v>0.16800000000000001</v>
          </cell>
          <cell r="S372">
            <v>94.314999999999998</v>
          </cell>
          <cell r="T372">
            <v>0.76202735418432543</v>
          </cell>
          <cell r="U372">
            <v>16.719159064605247</v>
          </cell>
          <cell r="Z372">
            <v>1</v>
          </cell>
          <cell r="AA372">
            <v>1</v>
          </cell>
          <cell r="AO372" t="str">
            <v>N</v>
          </cell>
        </row>
        <row r="373">
          <cell r="B373" t="str">
            <v>Skin Fork</v>
          </cell>
          <cell r="C373" t="str">
            <v>WV</v>
          </cell>
          <cell r="D373" t="str">
            <v>Brenton</v>
          </cell>
          <cell r="L373" t="str">
            <v>Compressor Station</v>
          </cell>
          <cell r="Q373">
            <v>1062.3</v>
          </cell>
          <cell r="R373">
            <v>0.107</v>
          </cell>
          <cell r="S373">
            <v>95.852000000000004</v>
          </cell>
          <cell r="AO373" t="str">
            <v>N</v>
          </cell>
        </row>
        <row r="374">
          <cell r="B374" t="str">
            <v>Trammel</v>
          </cell>
          <cell r="C374" t="str">
            <v>VA</v>
          </cell>
          <cell r="D374" t="str">
            <v>Big Stone Gap</v>
          </cell>
          <cell r="F374" t="str">
            <v>Midstream</v>
          </cell>
          <cell r="L374" t="str">
            <v>Compressor Station</v>
          </cell>
          <cell r="P374" t="str">
            <v>Electric Station</v>
          </cell>
          <cell r="Q374">
            <v>1078.0999999999999</v>
          </cell>
          <cell r="R374">
            <v>9.0999999999999998E-2</v>
          </cell>
          <cell r="S374">
            <v>93.753</v>
          </cell>
          <cell r="Z374">
            <v>1</v>
          </cell>
          <cell r="AA374">
            <v>1</v>
          </cell>
          <cell r="AO374" t="str">
            <v>N</v>
          </cell>
        </row>
        <row r="375">
          <cell r="B375" t="str">
            <v>Canada</v>
          </cell>
          <cell r="C375" t="str">
            <v>KY</v>
          </cell>
          <cell r="D375" t="str">
            <v>Pikeville</v>
          </cell>
          <cell r="Q375">
            <v>1258.3</v>
          </cell>
          <cell r="R375">
            <v>7.0000000000000007E-2</v>
          </cell>
          <cell r="S375">
            <v>74.501999999999995</v>
          </cell>
          <cell r="AO375" t="str">
            <v>N</v>
          </cell>
        </row>
        <row r="376">
          <cell r="B376" t="str">
            <v>Greasy</v>
          </cell>
          <cell r="C376" t="str">
            <v>KY</v>
          </cell>
          <cell r="D376" t="str">
            <v>Pikeville</v>
          </cell>
          <cell r="Q376">
            <v>1258.3</v>
          </cell>
          <cell r="R376">
            <v>7.0000000000000007E-2</v>
          </cell>
          <cell r="S376">
            <v>74.501999999999995</v>
          </cell>
          <cell r="AO376" t="str">
            <v>N</v>
          </cell>
        </row>
        <row r="377">
          <cell r="B377" t="str">
            <v>Independence</v>
          </cell>
          <cell r="C377" t="str">
            <v>VA</v>
          </cell>
          <cell r="E377" t="str">
            <v>EQT Gathering, LLC</v>
          </cell>
          <cell r="F377" t="str">
            <v>Midstream</v>
          </cell>
          <cell r="G377" t="str">
            <v>EQT</v>
          </cell>
          <cell r="Z377">
            <v>2</v>
          </cell>
          <cell r="AA377">
            <v>0</v>
          </cell>
          <cell r="AB377">
            <v>0</v>
          </cell>
          <cell r="AO377" t="str">
            <v>N</v>
          </cell>
        </row>
        <row r="378">
          <cell r="B378" t="str">
            <v>Johns Creek</v>
          </cell>
          <cell r="C378" t="str">
            <v>KY</v>
          </cell>
          <cell r="D378" t="str">
            <v>Pikeville</v>
          </cell>
          <cell r="Q378">
            <v>1258.3</v>
          </cell>
          <cell r="R378">
            <v>7.0000000000000007E-2</v>
          </cell>
          <cell r="S378">
            <v>74.501999999999995</v>
          </cell>
          <cell r="AO378" t="str">
            <v>N</v>
          </cell>
        </row>
        <row r="379">
          <cell r="B379" t="str">
            <v>Oilwell I</v>
          </cell>
          <cell r="C379" t="str">
            <v>KY</v>
          </cell>
          <cell r="D379" t="str">
            <v>Pikeville</v>
          </cell>
          <cell r="Q379">
            <v>1258.3</v>
          </cell>
          <cell r="R379">
            <v>7.0000000000000007E-2</v>
          </cell>
          <cell r="S379">
            <v>74.501999999999995</v>
          </cell>
          <cell r="AO379" t="str">
            <v>N</v>
          </cell>
        </row>
        <row r="380">
          <cell r="B380" t="str">
            <v>Right Beaver #2</v>
          </cell>
          <cell r="C380" t="str">
            <v>KY</v>
          </cell>
          <cell r="D380" t="str">
            <v>Pikeville</v>
          </cell>
        </row>
        <row r="381">
          <cell r="B381" t="str">
            <v>Stone Coal</v>
          </cell>
          <cell r="C381" t="str">
            <v>KY</v>
          </cell>
          <cell r="D381" t="str">
            <v>Pikeville</v>
          </cell>
          <cell r="Q381">
            <v>1258.3</v>
          </cell>
          <cell r="R381">
            <v>7.0000000000000007E-2</v>
          </cell>
          <cell r="S381">
            <v>74.501999999999995</v>
          </cell>
          <cell r="AO381" t="str">
            <v>N</v>
          </cell>
        </row>
        <row r="382">
          <cell r="B382" t="str">
            <v>Venus</v>
          </cell>
          <cell r="C382" t="str">
            <v>WV</v>
          </cell>
          <cell r="E382" t="str">
            <v>EQT Gathering, LLC</v>
          </cell>
          <cell r="F382" t="str">
            <v>Midstream</v>
          </cell>
          <cell r="G382" t="str">
            <v>EQT</v>
          </cell>
          <cell r="Z382">
            <v>1</v>
          </cell>
          <cell r="AA382">
            <v>1</v>
          </cell>
          <cell r="AB382">
            <v>0</v>
          </cell>
          <cell r="AO382" t="str">
            <v>N</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26">
          <cell r="B126" t="str">
            <v>207 kPag (Piston Only)</v>
          </cell>
        </row>
        <row r="127">
          <cell r="B127" t="str">
            <v>140 kPag</v>
          </cell>
        </row>
        <row r="128">
          <cell r="B128" t="str">
            <v>240 kPag</v>
          </cell>
        </row>
        <row r="129">
          <cell r="B129" t="str">
            <v>Unknown Diaphragm</v>
          </cell>
        </row>
        <row r="130">
          <cell r="B130" t="str">
            <v>Average Pump</v>
          </cell>
        </row>
      </sheetData>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s>
    <sheetDataSet>
      <sheetData sheetId="0" refreshError="1"/>
      <sheetData sheetId="1" refreshError="1"/>
      <sheetData sheetId="2" refreshError="1"/>
      <sheetData sheetId="3" refreshError="1"/>
      <sheetData sheetId="4">
        <row r="2">
          <cell r="C2" t="str">
            <v>Natural Gas</v>
          </cell>
          <cell r="E2" t="str">
            <v>gallons</v>
          </cell>
          <cell r="F2" t="str">
            <v>miles</v>
          </cell>
        </row>
        <row r="3">
          <cell r="C3" t="str">
            <v>Aviation Gasoline</v>
          </cell>
          <cell r="E3" t="str">
            <v>liters</v>
          </cell>
          <cell r="F3" t="str">
            <v>kilometers</v>
          </cell>
        </row>
        <row r="4">
          <cell r="C4" t="str">
            <v>Distillate (Diesel) Fuel</v>
          </cell>
        </row>
        <row r="5">
          <cell r="C5" t="str">
            <v>Jet Fuel (Kerosene)</v>
          </cell>
        </row>
        <row r="6">
          <cell r="C6" t="str">
            <v>Jet Fuel (Naphtha)</v>
          </cell>
        </row>
        <row r="7">
          <cell r="C7" t="str">
            <v>Kerosene</v>
          </cell>
        </row>
        <row r="8">
          <cell r="C8" t="str">
            <v>LPG</v>
          </cell>
        </row>
        <row r="9">
          <cell r="C9" t="str">
            <v>Reformulated Motor Gasoline</v>
          </cell>
        </row>
        <row r="10">
          <cell r="C10" t="str">
            <v>Motor Gasoline</v>
          </cell>
        </row>
        <row r="11">
          <cell r="C11" t="str">
            <v>Residual Fuel</v>
          </cell>
        </row>
        <row r="12">
          <cell r="C12" t="str">
            <v>Propane</v>
          </cell>
        </row>
        <row r="13">
          <cell r="C13" t="str">
            <v>Butane</v>
          </cell>
        </row>
        <row r="14">
          <cell r="C14" t="str">
            <v>Methanol (Neat)</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row r="11">
          <cell r="C11"/>
          <cell r="F11"/>
        </row>
        <row r="12">
          <cell r="C12"/>
          <cell r="F12"/>
        </row>
        <row r="13">
          <cell r="C13"/>
          <cell r="F13"/>
        </row>
        <row r="14">
          <cell r="C14"/>
          <cell r="F14"/>
        </row>
        <row r="15">
          <cell r="C15"/>
          <cell r="F15"/>
        </row>
        <row r="16">
          <cell r="C16"/>
          <cell r="F16"/>
        </row>
        <row r="17">
          <cell r="C17"/>
          <cell r="F17"/>
        </row>
        <row r="18">
          <cell r="C18"/>
          <cell r="F18"/>
        </row>
        <row r="19">
          <cell r="C19"/>
          <cell r="F19"/>
        </row>
        <row r="20">
          <cell r="C20"/>
          <cell r="F20"/>
        </row>
        <row r="21">
          <cell r="C21"/>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3">
          <cell r="C33"/>
          <cell r="F33"/>
        </row>
        <row r="34">
          <cell r="C34"/>
          <cell r="F34"/>
        </row>
        <row r="35">
          <cell r="C35"/>
          <cell r="F35"/>
        </row>
        <row r="36">
          <cell r="C36"/>
          <cell r="F36"/>
        </row>
        <row r="37">
          <cell r="C37"/>
          <cell r="F37"/>
        </row>
        <row r="38">
          <cell r="C38"/>
          <cell r="F38"/>
        </row>
      </sheetData>
      <sheetData sheetId="2"/>
      <sheetData sheetId="3"/>
      <sheetData sheetId="4"/>
      <sheetData sheetId="5"/>
      <sheetData sheetId="6"/>
      <sheetData sheetId="7"/>
      <sheetData sheetId="8"/>
      <sheetData sheetId="9">
        <row r="12">
          <cell r="C12">
            <v>1761</v>
          </cell>
          <cell r="D12"/>
          <cell r="E12"/>
          <cell r="F12"/>
          <cell r="G12"/>
        </row>
        <row r="13">
          <cell r="C13">
            <v>2021</v>
          </cell>
          <cell r="D13"/>
          <cell r="E13"/>
          <cell r="F13"/>
          <cell r="G13"/>
        </row>
        <row r="14">
          <cell r="C14">
            <v>761</v>
          </cell>
          <cell r="D14"/>
          <cell r="E14"/>
          <cell r="F14"/>
          <cell r="G14"/>
        </row>
        <row r="15">
          <cell r="C15">
            <v>8663</v>
          </cell>
          <cell r="D15"/>
          <cell r="E15"/>
          <cell r="F15"/>
          <cell r="G15"/>
        </row>
        <row r="16">
          <cell r="C16">
            <v>2761</v>
          </cell>
          <cell r="D16"/>
          <cell r="E16"/>
          <cell r="F16"/>
          <cell r="G16"/>
        </row>
        <row r="17">
          <cell r="C17">
            <v>8163</v>
          </cell>
          <cell r="D17"/>
          <cell r="E17"/>
          <cell r="F17"/>
          <cell r="G17"/>
        </row>
        <row r="18">
          <cell r="C18">
            <v>8663</v>
          </cell>
          <cell r="D18"/>
          <cell r="E18"/>
          <cell r="F18"/>
          <cell r="G18"/>
        </row>
        <row r="19">
          <cell r="C19">
            <v>0</v>
          </cell>
          <cell r="D19"/>
          <cell r="E19"/>
          <cell r="F19"/>
          <cell r="G19"/>
        </row>
        <row r="20">
          <cell r="C20">
            <v>8595</v>
          </cell>
          <cell r="D20"/>
          <cell r="E20"/>
          <cell r="F20"/>
          <cell r="G20"/>
        </row>
        <row r="21">
          <cell r="C21">
            <v>4285</v>
          </cell>
          <cell r="D21"/>
          <cell r="E21"/>
          <cell r="F21"/>
          <cell r="G21"/>
        </row>
        <row r="22">
          <cell r="C22">
            <v>8766</v>
          </cell>
          <cell r="D22"/>
          <cell r="E22"/>
          <cell r="F22"/>
          <cell r="G22"/>
        </row>
        <row r="23">
          <cell r="C23">
            <v>8670</v>
          </cell>
          <cell r="D23"/>
          <cell r="E23"/>
          <cell r="F23"/>
          <cell r="G23"/>
        </row>
        <row r="24">
          <cell r="C24">
            <v>1633824</v>
          </cell>
          <cell r="D24"/>
          <cell r="E24"/>
          <cell r="F24"/>
          <cell r="G24"/>
        </row>
        <row r="25">
          <cell r="C25">
            <v>79056</v>
          </cell>
          <cell r="D25"/>
          <cell r="E25"/>
          <cell r="F25"/>
          <cell r="G25"/>
        </row>
        <row r="26">
          <cell r="C26">
            <v>43920</v>
          </cell>
          <cell r="D26"/>
          <cell r="E26"/>
          <cell r="F26"/>
          <cell r="G26"/>
        </row>
        <row r="27">
          <cell r="C27"/>
          <cell r="D27"/>
          <cell r="E27"/>
          <cell r="F27"/>
          <cell r="G27"/>
        </row>
        <row r="28">
          <cell r="C28"/>
          <cell r="D28"/>
          <cell r="E28"/>
          <cell r="F28"/>
          <cell r="G28"/>
        </row>
      </sheetData>
      <sheetData sheetId="10"/>
      <sheetData sheetId="11"/>
      <sheetData sheetId="12"/>
      <sheetData sheetId="13"/>
      <sheetData sheetId="14">
        <row r="11">
          <cell r="B11"/>
          <cell r="C11"/>
          <cell r="E11"/>
        </row>
        <row r="12">
          <cell r="B12"/>
          <cell r="C12"/>
          <cell r="E12"/>
        </row>
        <row r="13">
          <cell r="B13"/>
          <cell r="C13"/>
          <cell r="E13"/>
        </row>
        <row r="14">
          <cell r="B14"/>
          <cell r="C14"/>
          <cell r="E14"/>
        </row>
        <row r="15">
          <cell r="B15"/>
          <cell r="C15"/>
          <cell r="E15"/>
        </row>
        <row r="16">
          <cell r="B16"/>
          <cell r="C16"/>
          <cell r="E16"/>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row r="2">
          <cell r="A2" t="str">
            <v>Alphen</v>
          </cell>
          <cell r="B2" t="str">
            <v>NL0015</v>
          </cell>
          <cell r="C2" t="str">
            <v>Alphen aan den Rijn</v>
          </cell>
          <cell r="D2">
            <v>2500000</v>
          </cell>
          <cell r="E2" t="str">
            <v>cubic meters</v>
          </cell>
          <cell r="F2">
            <v>90053.25</v>
          </cell>
          <cell r="G2">
            <v>100</v>
          </cell>
          <cell r="H2" t="str">
            <v>Liters</v>
          </cell>
          <cell r="I2">
            <v>26.417203728418464</v>
          </cell>
        </row>
        <row r="3">
          <cell r="A3" t="str">
            <v>Anyang</v>
          </cell>
          <cell r="B3" t="str">
            <v>KS0001</v>
          </cell>
          <cell r="C3" t="str">
            <v>Gas usage in AY - 2005</v>
          </cell>
          <cell r="G3">
            <v>4000</v>
          </cell>
          <cell r="H3" t="str">
            <v>Liters</v>
          </cell>
          <cell r="I3">
            <v>1056.6881491367387</v>
          </cell>
          <cell r="M3" t="str">
            <v>N/A</v>
          </cell>
        </row>
        <row r="4">
          <cell r="A4" t="str">
            <v>Archerfield</v>
          </cell>
          <cell r="B4" t="str">
            <v>AUQL03</v>
          </cell>
          <cell r="C4" t="str">
            <v>No Stationary Combustion Sources</v>
          </cell>
        </row>
        <row r="5">
          <cell r="A5" t="str">
            <v>Asia Pacific Data Center</v>
          </cell>
          <cell r="B5" t="str">
            <v>HK0012</v>
          </cell>
          <cell r="C5" t="str">
            <v>Fuel Usage - APDC</v>
          </cell>
          <cell r="M5" t="str">
            <v>N/A</v>
          </cell>
        </row>
        <row r="6">
          <cell r="A6" t="str">
            <v>Asia Pacific Group HQ (Hong Kong)</v>
          </cell>
          <cell r="B6" t="str">
            <v>HK0001</v>
          </cell>
          <cell r="C6" t="str">
            <v>Only office buildings - no stationary combustion</v>
          </cell>
        </row>
        <row r="7">
          <cell r="A7" t="str">
            <v>Auckland</v>
          </cell>
          <cell r="B7" t="str">
            <v>NZ0003</v>
          </cell>
          <cell r="C7" t="str">
            <v>2005 Forklift LPG usage</v>
          </cell>
          <cell r="J7">
            <v>17649</v>
          </cell>
          <cell r="K7" t="str">
            <v>Liters</v>
          </cell>
          <cell r="L7">
            <v>4662.3722860285752</v>
          </cell>
        </row>
        <row r="8">
          <cell r="A8" t="str">
            <v>Avelin</v>
          </cell>
          <cell r="B8" t="str">
            <v>FR0025</v>
          </cell>
          <cell r="C8" t="str">
            <v>Stationary Fuel Usage 2005</v>
          </cell>
          <cell r="D8">
            <v>3695</v>
          </cell>
          <cell r="E8" t="str">
            <v>MMBtu</v>
          </cell>
          <cell r="F8">
            <v>3695</v>
          </cell>
          <cell r="G8">
            <v>600</v>
          </cell>
          <cell r="H8" t="str">
            <v>Liters</v>
          </cell>
          <cell r="I8">
            <v>158.5032223705108</v>
          </cell>
          <cell r="M8" t="str">
            <v>Natural gas usage 1082910 kWh = 36905 MMBtu_x000D_Diesel usage for sprinkler pump motor</v>
          </cell>
        </row>
        <row r="9">
          <cell r="A9" t="str">
            <v>Avery Research Center</v>
          </cell>
          <cell r="B9" t="str">
            <v>USCA02</v>
          </cell>
          <cell r="C9" t="str">
            <v>2005 Facility-wide fuel usage</v>
          </cell>
          <cell r="D9">
            <v>11680</v>
          </cell>
          <cell r="E9" t="str">
            <v>MMBtu</v>
          </cell>
          <cell r="F9">
            <v>11680</v>
          </cell>
          <cell r="G9">
            <v>100</v>
          </cell>
          <cell r="H9" t="str">
            <v>Gallons</v>
          </cell>
          <cell r="I9">
            <v>100</v>
          </cell>
          <cell r="J9">
            <v>45</v>
          </cell>
          <cell r="K9" t="str">
            <v>Gallons</v>
          </cell>
          <cell r="L9">
            <v>45</v>
          </cell>
        </row>
        <row r="10">
          <cell r="A10" t="str">
            <v>Bagni</v>
          </cell>
          <cell r="B10" t="str">
            <v>MY0003</v>
          </cell>
          <cell r="C10" t="str">
            <v>ADM Combustion Usage</v>
          </cell>
          <cell r="D10">
            <v>44728</v>
          </cell>
          <cell r="E10" t="str">
            <v>cubic meters</v>
          </cell>
          <cell r="F10">
            <v>1611.1607063999998</v>
          </cell>
          <cell r="G10">
            <v>20000</v>
          </cell>
          <cell r="H10" t="str">
            <v>Liters</v>
          </cell>
          <cell r="I10">
            <v>5283.4407456836934</v>
          </cell>
        </row>
        <row r="11">
          <cell r="A11" t="str">
            <v>Barcelona (OP)</v>
          </cell>
          <cell r="B11" t="str">
            <v>ES0003</v>
          </cell>
          <cell r="C11" t="str">
            <v>No SC sources at this site</v>
          </cell>
        </row>
        <row r="12">
          <cell r="A12" t="str">
            <v>Bekasi</v>
          </cell>
          <cell r="B12" t="str">
            <v>ID0001</v>
          </cell>
          <cell r="C12" t="str">
            <v>No SC units on-site</v>
          </cell>
          <cell r="G12">
            <v>60</v>
          </cell>
          <cell r="H12" t="str">
            <v>tons</v>
          </cell>
          <cell r="I12">
            <v>16684.42105263158</v>
          </cell>
        </row>
        <row r="13">
          <cell r="A13" t="str">
            <v>Bourg de Thizy</v>
          </cell>
          <cell r="B13" t="str">
            <v>FR0003</v>
          </cell>
          <cell r="C13">
            <v>0</v>
          </cell>
          <cell r="D13">
            <v>16822800</v>
          </cell>
          <cell r="E13" t="str">
            <v>MJ</v>
          </cell>
          <cell r="F13">
            <v>15944.986295999999</v>
          </cell>
        </row>
        <row r="14">
          <cell r="A14" t="str">
            <v>Brazil Converted Products</v>
          </cell>
          <cell r="B14" t="str">
            <v>BR0005</v>
          </cell>
          <cell r="C14" t="str">
            <v>2005 Stationary Combustion Data</v>
          </cell>
          <cell r="J14">
            <v>6120</v>
          </cell>
          <cell r="K14" t="str">
            <v>Liters</v>
          </cell>
          <cell r="L14">
            <v>1616.7328681792101</v>
          </cell>
          <cell r="M14" t="str">
            <v>LPG units in kg not liters</v>
          </cell>
        </row>
        <row r="15">
          <cell r="A15" t="str">
            <v>Brea (Admin)</v>
          </cell>
          <cell r="B15" t="str">
            <v>USCA05</v>
          </cell>
          <cell r="C15" t="str">
            <v>2005 - Stationary Combustion Data</v>
          </cell>
          <cell r="D15">
            <v>17511.240000000002</v>
          </cell>
          <cell r="E15" t="str">
            <v>MMBtu</v>
          </cell>
          <cell r="F15">
            <v>17511.240000000002</v>
          </cell>
        </row>
        <row r="16">
          <cell r="A16" t="str">
            <v>Brunswick</v>
          </cell>
          <cell r="B16" t="str">
            <v>USOH32</v>
          </cell>
          <cell r="C16" t="str">
            <v>Brunswick Natural Gas Usage 2005</v>
          </cell>
          <cell r="D16">
            <v>52476</v>
          </cell>
          <cell r="E16" t="str">
            <v>cubic meters</v>
          </cell>
          <cell r="F16">
            <v>1890.2537388000001</v>
          </cell>
        </row>
        <row r="17">
          <cell r="A17" t="str">
            <v>Buenos Aires</v>
          </cell>
          <cell r="B17" t="str">
            <v>AR0002</v>
          </cell>
          <cell r="C17" t="str">
            <v>2006-DCBA Combustion data</v>
          </cell>
          <cell r="D17">
            <v>2110</v>
          </cell>
          <cell r="E17" t="str">
            <v>cubic meters</v>
          </cell>
          <cell r="F17">
            <v>76.004942999999997</v>
          </cell>
          <cell r="J17">
            <v>1620</v>
          </cell>
          <cell r="K17" t="str">
            <v>Liters</v>
          </cell>
          <cell r="L17">
            <v>427.95870040037914</v>
          </cell>
        </row>
        <row r="18">
          <cell r="A18" t="str">
            <v>Buffalo</v>
          </cell>
          <cell r="B18" t="str">
            <v>USNY01</v>
          </cell>
          <cell r="C18" t="str">
            <v>2005 Buffalo Natural Gas &amp; Forklift Propane usage</v>
          </cell>
          <cell r="D18">
            <v>7716</v>
          </cell>
          <cell r="E18" t="str">
            <v>scf</v>
          </cell>
          <cell r="F18">
            <v>7.8703200000000004</v>
          </cell>
          <cell r="J18">
            <v>330</v>
          </cell>
          <cell r="K18" t="str">
            <v>Gallons</v>
          </cell>
          <cell r="L18">
            <v>330</v>
          </cell>
        </row>
        <row r="19">
          <cell r="A19" t="str">
            <v>Busan</v>
          </cell>
          <cell r="B19" t="str">
            <v>KS0009</v>
          </cell>
          <cell r="C19" t="str">
            <v>2005 - Boiler</v>
          </cell>
          <cell r="G19">
            <v>2000</v>
          </cell>
          <cell r="H19" t="str">
            <v>Liters</v>
          </cell>
          <cell r="I19">
            <v>528.34407456836936</v>
          </cell>
          <cell r="M19" t="str">
            <v>Boiler for heating facility in winter._x000D_Fuel type : paraffin oil_x000D_Usage Q'ty : 500 liters per a month, just in cold season of winter. -&gt; 2,000 liters per a year.</v>
          </cell>
        </row>
        <row r="20">
          <cell r="A20" t="str">
            <v>Capetown</v>
          </cell>
          <cell r="B20" t="str">
            <v>ZA0004</v>
          </cell>
          <cell r="C20" t="str">
            <v>No stationary combustion at this site</v>
          </cell>
        </row>
        <row r="21">
          <cell r="A21" t="str">
            <v>Castle Hill</v>
          </cell>
          <cell r="B21" t="str">
            <v>AUSW03</v>
          </cell>
          <cell r="C21" t="str">
            <v>No SC sources</v>
          </cell>
        </row>
        <row r="22">
          <cell r="A22" t="str">
            <v>CFF Mentor</v>
          </cell>
          <cell r="B22" t="str">
            <v>USOH05</v>
          </cell>
          <cell r="C22" t="str">
            <v>2005 CFF Fuel Usage</v>
          </cell>
          <cell r="D22">
            <v>95513.2</v>
          </cell>
          <cell r="E22" t="str">
            <v>MMBtu</v>
          </cell>
          <cell r="F22">
            <v>95513.2</v>
          </cell>
          <cell r="J22">
            <v>96600</v>
          </cell>
          <cell r="K22" t="str">
            <v>Gallons</v>
          </cell>
          <cell r="L22">
            <v>96600</v>
          </cell>
        </row>
        <row r="23">
          <cell r="A23" t="str">
            <v>Champ sur Drac</v>
          </cell>
          <cell r="B23" t="str">
            <v>FR0005</v>
          </cell>
          <cell r="C23" t="str">
            <v>Boiler/sprinkler/forklift trucks 2005</v>
          </cell>
          <cell r="D23">
            <v>37486026</v>
          </cell>
          <cell r="E23" t="str">
            <v>kW</v>
          </cell>
          <cell r="F23">
            <v>127907.56875563999</v>
          </cell>
          <cell r="G23">
            <v>1000</v>
          </cell>
          <cell r="H23" t="str">
            <v>Liters</v>
          </cell>
          <cell r="I23">
            <v>264.17203728418468</v>
          </cell>
          <cell r="J23">
            <v>180000</v>
          </cell>
          <cell r="K23" t="str">
            <v>Liters</v>
          </cell>
          <cell r="L23">
            <v>47550.96671115324</v>
          </cell>
        </row>
        <row r="24">
          <cell r="A24" t="str">
            <v>Chengdu</v>
          </cell>
          <cell r="B24" t="str">
            <v>PR0010</v>
          </cell>
          <cell r="C24" t="str">
            <v>No SC sources at this facility</v>
          </cell>
        </row>
        <row r="25">
          <cell r="A25" t="str">
            <v>Chicopee (OP)</v>
          </cell>
          <cell r="B25" t="str">
            <v>USMA06, USMA11</v>
          </cell>
          <cell r="C25" t="str">
            <v>2005 Fossil Fuel Usage</v>
          </cell>
          <cell r="D25">
            <v>6140</v>
          </cell>
          <cell r="E25" t="str">
            <v>MMBtu</v>
          </cell>
          <cell r="F25">
            <v>6140</v>
          </cell>
          <cell r="J25">
            <v>2469.08</v>
          </cell>
          <cell r="K25" t="str">
            <v>Liters</v>
          </cell>
          <cell r="L25">
            <v>652.26189381763459</v>
          </cell>
        </row>
        <row r="26">
          <cell r="A26" t="str">
            <v>ChungJu</v>
          </cell>
          <cell r="B26" t="str">
            <v>KS0002</v>
          </cell>
          <cell r="C26" t="str">
            <v>Total fuel usage</v>
          </cell>
          <cell r="D26">
            <v>209555</v>
          </cell>
          <cell r="E26" t="str">
            <v>cubic meters</v>
          </cell>
          <cell r="F26">
            <v>7548.4435214999994</v>
          </cell>
          <cell r="G26">
            <v>57455</v>
          </cell>
          <cell r="H26" t="str">
            <v>Liters</v>
          </cell>
          <cell r="I26">
            <v>15178.004402162829</v>
          </cell>
          <cell r="J26">
            <v>371018</v>
          </cell>
          <cell r="K26" t="str">
            <v>Liters</v>
          </cell>
          <cell r="L26">
            <v>98012.580929103628</v>
          </cell>
          <cell r="M26" t="str">
            <v>All coater &amp; oven LNG(LPG) Line are connected, so we can't separate each machine.</v>
          </cell>
        </row>
        <row r="27">
          <cell r="A27" t="str">
            <v>Clinton</v>
          </cell>
          <cell r="B27" t="str">
            <v>USSC02, USSC03</v>
          </cell>
          <cell r="C27" t="str">
            <v>Clinton, SC - SPD &amp; RFID Combustion Data 2005</v>
          </cell>
          <cell r="D27">
            <v>54020</v>
          </cell>
          <cell r="E27" t="str">
            <v>MMBtu</v>
          </cell>
          <cell r="F27">
            <v>54020</v>
          </cell>
          <cell r="J27">
            <v>47.4</v>
          </cell>
          <cell r="K27" t="str">
            <v>Gallons</v>
          </cell>
          <cell r="L27">
            <v>47.4</v>
          </cell>
        </row>
        <row r="28">
          <cell r="A28" t="str">
            <v>Concord (Bldg 15 &amp; 16)</v>
          </cell>
          <cell r="B28" t="str">
            <v>USOH08, USOH21</v>
          </cell>
          <cell r="C28" t="str">
            <v>2005 Fuel Usage</v>
          </cell>
          <cell r="D28">
            <v>2768</v>
          </cell>
          <cell r="E28" t="str">
            <v>MMBtu</v>
          </cell>
          <cell r="F28">
            <v>2768</v>
          </cell>
        </row>
        <row r="29">
          <cell r="A29" t="str">
            <v>Copenhagen</v>
          </cell>
          <cell r="B29" t="str">
            <v>DK0001</v>
          </cell>
          <cell r="C29" t="str">
            <v>2005 Fossil Fuel Usage</v>
          </cell>
          <cell r="D29">
            <v>42511</v>
          </cell>
          <cell r="E29" t="str">
            <v>cubic meters</v>
          </cell>
          <cell r="F29">
            <v>1531.3014842999999</v>
          </cell>
        </row>
        <row r="30">
          <cell r="A30" t="str">
            <v>Cramlington</v>
          </cell>
          <cell r="B30" t="str">
            <v>GBEN04</v>
          </cell>
          <cell r="C30" t="str">
            <v>Site Fuel Usage</v>
          </cell>
          <cell r="D30">
            <v>9661732</v>
          </cell>
          <cell r="E30" t="str">
            <v>MJ</v>
          </cell>
          <cell r="F30">
            <v>9157.5828242400003</v>
          </cell>
          <cell r="J30">
            <v>31070</v>
          </cell>
          <cell r="K30" t="str">
            <v>Liters</v>
          </cell>
          <cell r="L30">
            <v>8207.8251984196177</v>
          </cell>
          <cell r="M30" t="str">
            <v>Propane usage is in fork lift trucks</v>
          </cell>
        </row>
        <row r="31">
          <cell r="A31" t="str">
            <v>Cranbury</v>
          </cell>
          <cell r="B31" t="str">
            <v>USNJ01</v>
          </cell>
          <cell r="C31" t="str">
            <v>Cranbury fuel usage for 2005</v>
          </cell>
          <cell r="D31">
            <v>26</v>
          </cell>
          <cell r="E31" t="str">
            <v>cubic meters</v>
          </cell>
          <cell r="F31">
            <v>0.93655379999999988</v>
          </cell>
          <cell r="J31">
            <v>66000</v>
          </cell>
          <cell r="K31" t="str">
            <v>Gallons</v>
          </cell>
          <cell r="L31">
            <v>66000</v>
          </cell>
        </row>
        <row r="32">
          <cell r="A32" t="str">
            <v>Daegu</v>
          </cell>
          <cell r="B32" t="str">
            <v>KS0011</v>
          </cell>
          <cell r="C32" t="str">
            <v>Gas &amp; Fuel usage for DG - 2005</v>
          </cell>
          <cell r="G32">
            <v>1800</v>
          </cell>
          <cell r="H32" t="str">
            <v>Liters</v>
          </cell>
          <cell r="I32">
            <v>475.50966711153239</v>
          </cell>
          <cell r="J32">
            <v>480</v>
          </cell>
          <cell r="K32" t="str">
            <v>Liters</v>
          </cell>
          <cell r="L32">
            <v>126.80257789640864</v>
          </cell>
          <cell r="M32" t="str">
            <v>N/A</v>
          </cell>
        </row>
        <row r="33">
          <cell r="A33" t="str">
            <v>Dallas</v>
          </cell>
          <cell r="B33" t="str">
            <v>USTX01</v>
          </cell>
          <cell r="C33" t="str">
            <v>Gas &amp; Fuel usage for DG - 2006</v>
          </cell>
          <cell r="D33">
            <v>668800</v>
          </cell>
          <cell r="E33" t="str">
            <v>scf</v>
          </cell>
          <cell r="F33">
            <v>682.17600000000004</v>
          </cell>
          <cell r="J33">
            <v>1320</v>
          </cell>
          <cell r="K33" t="str">
            <v>pounds</v>
          </cell>
          <cell r="L33">
            <v>272.0142097743684</v>
          </cell>
        </row>
        <row r="34">
          <cell r="A34" t="str">
            <v>Dublin</v>
          </cell>
          <cell r="B34" t="str">
            <v>IE0005</v>
          </cell>
          <cell r="C34" t="str">
            <v>2005 Avery RME Dublin Stat Comb Data</v>
          </cell>
          <cell r="D34">
            <v>215841</v>
          </cell>
          <cell r="E34" t="str">
            <v>MJ</v>
          </cell>
          <cell r="F34">
            <v>204.57841662000001</v>
          </cell>
          <cell r="M34" t="str">
            <v>Unit ID is Boiler 1</v>
          </cell>
        </row>
        <row r="35">
          <cell r="A35" t="str">
            <v>Eching</v>
          </cell>
          <cell r="B35" t="str">
            <v>DE0001,DE0002,DE0018,DE0019,DE0020</v>
          </cell>
          <cell r="C35" t="str">
            <v>Diesel usage 2005</v>
          </cell>
          <cell r="G35">
            <v>70738</v>
          </cell>
          <cell r="H35" t="str">
            <v>Liters</v>
          </cell>
          <cell r="I35">
            <v>18687.001573408656</v>
          </cell>
        </row>
        <row r="36">
          <cell r="A36" t="str">
            <v>Ecully</v>
          </cell>
          <cell r="B36" t="str">
            <v>FR0027</v>
          </cell>
          <cell r="C36" t="str">
            <v>No Stationary Combustion Units</v>
          </cell>
        </row>
        <row r="37">
          <cell r="A37" t="str">
            <v>El Salvador</v>
          </cell>
          <cell r="B37" t="str">
            <v>SA0001</v>
          </cell>
          <cell r="C37" t="str">
            <v>No stationary combustion on-site</v>
          </cell>
        </row>
        <row r="38">
          <cell r="A38" t="str">
            <v>Elizabeth West (Adelaide)</v>
          </cell>
          <cell r="B38" t="str">
            <v>AUSA01</v>
          </cell>
          <cell r="C38" t="str">
            <v>2005 Fossil Fuel Usage</v>
          </cell>
          <cell r="D38">
            <v>27995000</v>
          </cell>
          <cell r="E38" t="str">
            <v>MJ</v>
          </cell>
          <cell r="F38">
            <v>26534.2209</v>
          </cell>
          <cell r="J38">
            <v>32600</v>
          </cell>
          <cell r="K38" t="str">
            <v>Liters</v>
          </cell>
          <cell r="L38">
            <v>8612.0084154644192</v>
          </cell>
        </row>
        <row r="39">
          <cell r="A39" t="str">
            <v>Fairport</v>
          </cell>
          <cell r="B39" t="str">
            <v>USOH12</v>
          </cell>
          <cell r="C39" t="str">
            <v>Fairport Natural Gas 2005</v>
          </cell>
          <cell r="D39">
            <v>152.16</v>
          </cell>
          <cell r="E39" t="str">
            <v>MMscf</v>
          </cell>
          <cell r="F39">
            <v>155203.19999999998</v>
          </cell>
          <cell r="J39">
            <v>16182</v>
          </cell>
          <cell r="K39" t="str">
            <v>Gallons</v>
          </cell>
          <cell r="L39">
            <v>16182</v>
          </cell>
        </row>
        <row r="40">
          <cell r="A40" t="str">
            <v>Fitchburg</v>
          </cell>
          <cell r="B40" t="str">
            <v>USMA05</v>
          </cell>
          <cell r="C40" t="str">
            <v>Natural gas only</v>
          </cell>
          <cell r="D40">
            <v>20122</v>
          </cell>
          <cell r="E40" t="str">
            <v>cubic feet</v>
          </cell>
          <cell r="F40">
            <v>20.524439999999998</v>
          </cell>
          <cell r="M40" t="str">
            <v>Natural gas unit of measurement is ccf.</v>
          </cell>
        </row>
        <row r="41">
          <cell r="A41" t="str">
            <v>Fontana</v>
          </cell>
          <cell r="B41" t="str">
            <v>USCA12, USCA38</v>
          </cell>
          <cell r="C41" t="str">
            <v>2005 Fossil Fuel Cunsumption</v>
          </cell>
          <cell r="D41">
            <v>212.6</v>
          </cell>
          <cell r="E41" t="str">
            <v>MMBtu</v>
          </cell>
          <cell r="F41">
            <v>212.6</v>
          </cell>
          <cell r="J41">
            <v>413</v>
          </cell>
          <cell r="K41" t="str">
            <v>Gallons</v>
          </cell>
          <cell r="L41">
            <v>413</v>
          </cell>
          <cell r="M41" t="str">
            <v>2005 natural gas usage = 2126 therms = 212.6 MMBtu_x000D_2005 LPG usage = 413 gallons</v>
          </cell>
        </row>
        <row r="42">
          <cell r="A42" t="str">
            <v>Fort Wayne</v>
          </cell>
          <cell r="B42" t="str">
            <v>USIN04</v>
          </cell>
          <cell r="C42" t="str">
            <v>Natural Gas Usage amount 2005</v>
          </cell>
          <cell r="D42">
            <v>120867.9</v>
          </cell>
          <cell r="E42" t="str">
            <v>MMBtu</v>
          </cell>
          <cell r="F42">
            <v>120867.9</v>
          </cell>
        </row>
        <row r="43">
          <cell r="A43" t="str">
            <v>Framingham (COU)</v>
          </cell>
          <cell r="B43" t="str">
            <v>USMA15</v>
          </cell>
          <cell r="C43" t="str">
            <v>2005 Stationary Combustion Data</v>
          </cell>
          <cell r="D43">
            <v>409832</v>
          </cell>
          <cell r="E43" t="str">
            <v>therms</v>
          </cell>
          <cell r="F43">
            <v>40983.363932799999</v>
          </cell>
        </row>
        <row r="44">
          <cell r="A44" t="str">
            <v>FuZhou (IBMS)</v>
          </cell>
          <cell r="B44" t="str">
            <v>PR0016</v>
          </cell>
          <cell r="C44" t="str">
            <v>2005-N/A, No stationary combustion</v>
          </cell>
        </row>
        <row r="45">
          <cell r="A45" t="str">
            <v>Gainesville (FloweryBranch)</v>
          </cell>
          <cell r="B45" t="str">
            <v>USGA15</v>
          </cell>
          <cell r="C45" t="str">
            <v>Gainesville, GA - Stationary Comustion Data 2005</v>
          </cell>
          <cell r="D45">
            <v>36.799999999999997</v>
          </cell>
          <cell r="E45" t="str">
            <v>MMBtu</v>
          </cell>
          <cell r="F45">
            <v>36.799999999999997</v>
          </cell>
        </row>
        <row r="46">
          <cell r="A46" t="str">
            <v>Gerenzano</v>
          </cell>
          <cell r="B46" t="str">
            <v>IT0002</v>
          </cell>
          <cell r="C46" t="str">
            <v>No SC Units at this site</v>
          </cell>
        </row>
        <row r="47">
          <cell r="A47" t="str">
            <v>Gotha</v>
          </cell>
          <cell r="B47" t="str">
            <v>DE0005</v>
          </cell>
          <cell r="C47" t="str">
            <v>Gotha 2005- stationary combustion</v>
          </cell>
          <cell r="D47">
            <v>1201340</v>
          </cell>
          <cell r="E47" t="str">
            <v>cubic meters</v>
          </cell>
          <cell r="F47">
            <v>43273.828541999996</v>
          </cell>
          <cell r="G47">
            <v>1971</v>
          </cell>
          <cell r="H47" t="str">
            <v>Liters</v>
          </cell>
          <cell r="I47">
            <v>520.68308548712798</v>
          </cell>
        </row>
        <row r="48">
          <cell r="A48" t="str">
            <v>Greenfield</v>
          </cell>
          <cell r="B48" t="str">
            <v>USIN05</v>
          </cell>
          <cell r="C48" t="str">
            <v>2005 - Boiler B-01</v>
          </cell>
          <cell r="D48">
            <v>256.09000000000003</v>
          </cell>
          <cell r="E48" t="str">
            <v>MMscf</v>
          </cell>
          <cell r="F48">
            <v>261211.80000000005</v>
          </cell>
          <cell r="J48">
            <v>38100</v>
          </cell>
          <cell r="K48" t="str">
            <v>Gallons</v>
          </cell>
          <cell r="L48">
            <v>38100</v>
          </cell>
        </row>
        <row r="49">
          <cell r="A49" t="str">
            <v>Greensboro</v>
          </cell>
          <cell r="B49" t="str">
            <v>USNC04</v>
          </cell>
          <cell r="C49" t="str">
            <v>Natural Gas usage for 2005</v>
          </cell>
          <cell r="D49">
            <v>554963</v>
          </cell>
          <cell r="E49" t="str">
            <v>cubic meters</v>
          </cell>
          <cell r="F49">
            <v>19990.488711899998</v>
          </cell>
        </row>
        <row r="50">
          <cell r="A50" t="str">
            <v>Greensboro (PFL)</v>
          </cell>
          <cell r="B50">
            <v>0</v>
          </cell>
          <cell r="C50" t="str">
            <v>No SC units at this site</v>
          </cell>
        </row>
        <row r="51">
          <cell r="A51" t="str">
            <v>Greensboro Summitt</v>
          </cell>
          <cell r="B51" t="str">
            <v>USNC06</v>
          </cell>
          <cell r="C51" t="str">
            <v>2005 GREENSBORO STATIONARY COMBUSTIBLE</v>
          </cell>
          <cell r="D51">
            <v>554963</v>
          </cell>
          <cell r="E51" t="str">
            <v>cubic meters</v>
          </cell>
          <cell r="F51">
            <v>19990.488711899998</v>
          </cell>
          <cell r="M51" t="str">
            <v>WE DO NOT USE DIESEL FUEL OR PROPANE</v>
          </cell>
        </row>
        <row r="52">
          <cell r="A52" t="str">
            <v>Guangzhou</v>
          </cell>
          <cell r="B52" t="str">
            <v>PR0012</v>
          </cell>
          <cell r="C52" t="str">
            <v>2005-Total fuel usage</v>
          </cell>
          <cell r="G52">
            <v>134800</v>
          </cell>
          <cell r="H52" t="str">
            <v>Liters</v>
          </cell>
          <cell r="I52">
            <v>35610.39062590809</v>
          </cell>
          <cell r="J52">
            <v>475956</v>
          </cell>
          <cell r="K52" t="str">
            <v>cubic meters</v>
          </cell>
          <cell r="L52">
            <v>462022.70863111597</v>
          </cell>
          <cell r="M52" t="str">
            <v>Used gas phase density of propane 36.38 ft3/gal.  Reference is https://resources.myeporia.com/company_54/propane%20gas%20facts.pdf</v>
          </cell>
        </row>
        <row r="53">
          <cell r="A53" t="str">
            <v>Hamilton</v>
          </cell>
          <cell r="B53" t="str">
            <v>USOH14</v>
          </cell>
          <cell r="C53" t="str">
            <v>Facility Gas Usage</v>
          </cell>
          <cell r="D53">
            <v>6.056</v>
          </cell>
          <cell r="E53" t="str">
            <v>MMscf</v>
          </cell>
          <cell r="F53">
            <v>6177.12</v>
          </cell>
        </row>
        <row r="54">
          <cell r="A54" t="str">
            <v>Haryana</v>
          </cell>
          <cell r="B54" t="str">
            <v>IN0001</v>
          </cell>
          <cell r="C54" t="str">
            <v>2005 - Total Usage</v>
          </cell>
          <cell r="G54">
            <v>438400</v>
          </cell>
          <cell r="H54" t="str">
            <v>Liters</v>
          </cell>
          <cell r="I54">
            <v>115813.02114538655</v>
          </cell>
          <cell r="J54">
            <v>133601</v>
          </cell>
          <cell r="K54" t="str">
            <v>Liters</v>
          </cell>
          <cell r="L54">
            <v>35293.648353204357</v>
          </cell>
          <cell r="M54" t="str">
            <v>N/A</v>
          </cell>
        </row>
        <row r="55">
          <cell r="A55" t="str">
            <v>Hazerswoude</v>
          </cell>
          <cell r="B55" t="str">
            <v>NL0005</v>
          </cell>
          <cell r="C55" t="str">
            <v>Hazerswoude</v>
          </cell>
          <cell r="D55">
            <v>3714968</v>
          </cell>
          <cell r="E55" t="str">
            <v>cubic meters</v>
          </cell>
          <cell r="F55">
            <v>133817.9768184</v>
          </cell>
          <cell r="G55">
            <v>100</v>
          </cell>
          <cell r="H55" t="str">
            <v>Liters</v>
          </cell>
          <cell r="I55">
            <v>26.417203728418464</v>
          </cell>
          <cell r="M55" t="str">
            <v>none</v>
          </cell>
        </row>
        <row r="56">
          <cell r="A56" t="str">
            <v>Holliston</v>
          </cell>
          <cell r="B56" t="str">
            <v>USMA09</v>
          </cell>
          <cell r="C56" t="str">
            <v>Holliston Site Natual Gas Usage</v>
          </cell>
          <cell r="D56">
            <v>151274.9</v>
          </cell>
          <cell r="E56" t="str">
            <v>MMBtu</v>
          </cell>
          <cell r="F56">
            <v>151274.9</v>
          </cell>
        </row>
        <row r="57">
          <cell r="A57" t="str">
            <v>Hong Kong</v>
          </cell>
          <cell r="B57" t="str">
            <v>HK0005</v>
          </cell>
          <cell r="C57">
            <v>0</v>
          </cell>
          <cell r="D57">
            <v>637.27</v>
          </cell>
          <cell r="E57" t="str">
            <v>MMBtu</v>
          </cell>
          <cell r="F57">
            <v>637.27</v>
          </cell>
          <cell r="M57" t="str">
            <v>No fuel usage</v>
          </cell>
        </row>
        <row r="58">
          <cell r="A58" t="str">
            <v>Hong Kong TKO (FastenerPSA)</v>
          </cell>
          <cell r="B58" t="str">
            <v>HK0004, HK0009</v>
          </cell>
          <cell r="C58" t="str">
            <v>No Stationary Combustion Units</v>
          </cell>
        </row>
        <row r="59">
          <cell r="A59" t="str">
            <v>Hong Kong TKO (ICE, IBMS)</v>
          </cell>
          <cell r="B59" t="str">
            <v>HK0002, HK0008</v>
          </cell>
          <cell r="C59" t="str">
            <v>No Stationary Combustion Units</v>
          </cell>
          <cell r="M59" t="str">
            <v>N/A</v>
          </cell>
        </row>
        <row r="60">
          <cell r="A60" t="str">
            <v>Indonesia (IBMS)</v>
          </cell>
          <cell r="B60" t="str">
            <v>ID0003</v>
          </cell>
          <cell r="C60" t="str">
            <v>No SC units at this site</v>
          </cell>
        </row>
        <row r="61">
          <cell r="A61" t="str">
            <v>Istanbul</v>
          </cell>
          <cell r="B61" t="str">
            <v>TR0004</v>
          </cell>
          <cell r="C61" t="str">
            <v>Istanbul RIS Fuel Usage 2005</v>
          </cell>
          <cell r="D61">
            <v>900</v>
          </cell>
          <cell r="E61" t="str">
            <v>cubic meters</v>
          </cell>
          <cell r="F61">
            <v>32.419169999999994</v>
          </cell>
          <cell r="M61" t="str">
            <v>Natural gas used only for heating purposes</v>
          </cell>
        </row>
        <row r="62">
          <cell r="A62" t="str">
            <v>Itagui (Antioquia)</v>
          </cell>
          <cell r="B62" t="str">
            <v>CO0003</v>
          </cell>
          <cell r="C62" t="str">
            <v>2005 - Stationary Combustion Data-Envigado</v>
          </cell>
          <cell r="D62">
            <v>622400</v>
          </cell>
          <cell r="E62" t="str">
            <v>cubic meters</v>
          </cell>
          <cell r="F62">
            <v>22419.65712</v>
          </cell>
        </row>
        <row r="63">
          <cell r="A63" t="str">
            <v>Japan Fastener</v>
          </cell>
          <cell r="B63" t="str">
            <v>JP0008, JP0010</v>
          </cell>
          <cell r="C63" t="str">
            <v>No stationary combustion</v>
          </cell>
        </row>
        <row r="64">
          <cell r="A64" t="str">
            <v>Johannesburg</v>
          </cell>
          <cell r="B64" t="str">
            <v>ZA0007</v>
          </cell>
          <cell r="C64" t="str">
            <v>2005 - LPG usage in forklifts</v>
          </cell>
          <cell r="J64">
            <v>2731.5</v>
          </cell>
          <cell r="K64" t="str">
            <v>Gallons</v>
          </cell>
          <cell r="L64">
            <v>2731.5</v>
          </cell>
          <cell r="M64" t="str">
            <v>Only fuel usage in forklifts.  No other SC sources.</v>
          </cell>
        </row>
        <row r="65">
          <cell r="A65" t="str">
            <v>Johor Bahru</v>
          </cell>
          <cell r="B65" t="str">
            <v>MY0004</v>
          </cell>
          <cell r="C65" t="str">
            <v>2005 Stationary Combustion - N/A</v>
          </cell>
        </row>
        <row r="66">
          <cell r="A66" t="str">
            <v>Juarez</v>
          </cell>
          <cell r="B66" t="str">
            <v>MX0001</v>
          </cell>
          <cell r="C66" t="str">
            <v>Avery Dennison - Juarez</v>
          </cell>
          <cell r="D66">
            <v>167119</v>
          </cell>
          <cell r="E66" t="str">
            <v>cubic meters</v>
          </cell>
          <cell r="F66">
            <v>6019.8436346999997</v>
          </cell>
        </row>
        <row r="67">
          <cell r="A67" t="str">
            <v>Kansas City</v>
          </cell>
          <cell r="B67" t="str">
            <v>KSMO01</v>
          </cell>
          <cell r="C67" t="str">
            <v>2005 Fossil Fuel Usage</v>
          </cell>
          <cell r="D67">
            <v>31226</v>
          </cell>
          <cell r="E67" t="str">
            <v>cubic feet</v>
          </cell>
          <cell r="F67">
            <v>31.850519999999999</v>
          </cell>
        </row>
        <row r="68">
          <cell r="A68" t="str">
            <v>Kent (Seattle)</v>
          </cell>
          <cell r="B68" t="str">
            <v>USWA01</v>
          </cell>
          <cell r="C68" t="str">
            <v>Natural Gas Usage - 2005</v>
          </cell>
          <cell r="D68">
            <v>11925.75</v>
          </cell>
          <cell r="E68" t="str">
            <v>MMBtu</v>
          </cell>
          <cell r="F68">
            <v>11925.75</v>
          </cell>
        </row>
        <row r="69">
          <cell r="A69" t="str">
            <v>Korea (IBMS)</v>
          </cell>
          <cell r="B69" t="str">
            <v>KS0007</v>
          </cell>
          <cell r="C69" t="str">
            <v>2005-boiler</v>
          </cell>
          <cell r="D69">
            <v>11417</v>
          </cell>
          <cell r="E69" t="str">
            <v>cubic meters</v>
          </cell>
          <cell r="F69">
            <v>411.25518209999996</v>
          </cell>
          <cell r="M69" t="str">
            <v>LNG,11417,cubic meter</v>
          </cell>
        </row>
        <row r="70">
          <cell r="A70" t="str">
            <v>Korea Fastener</v>
          </cell>
          <cell r="B70" t="str">
            <v>KS0006</v>
          </cell>
          <cell r="C70">
            <v>0</v>
          </cell>
          <cell r="M70" t="str">
            <v>We use only electricity.</v>
          </cell>
        </row>
        <row r="71">
          <cell r="A71" t="str">
            <v>Kreuzlingen</v>
          </cell>
          <cell r="B71" t="str">
            <v>CH0003</v>
          </cell>
          <cell r="C71" t="str">
            <v>2005 PPD Kreuzlingen</v>
          </cell>
          <cell r="D71">
            <v>24101000</v>
          </cell>
          <cell r="E71" t="str">
            <v>MJ</v>
          </cell>
          <cell r="F71">
            <v>22843.409820000001</v>
          </cell>
          <cell r="G71">
            <v>78000</v>
          </cell>
          <cell r="H71" t="str">
            <v>MJ</v>
          </cell>
          <cell r="I71">
            <v>528.07114285714283</v>
          </cell>
        </row>
        <row r="72">
          <cell r="A72" t="str">
            <v>Kunshan (Graphics)</v>
          </cell>
          <cell r="B72" t="str">
            <v>PR0014</v>
          </cell>
          <cell r="C72" t="str">
            <v>2005 - Stationary Combustion Data Kunshan Graphics</v>
          </cell>
          <cell r="G72">
            <v>393515</v>
          </cell>
          <cell r="H72" t="str">
            <v>Liters</v>
          </cell>
          <cell r="I72">
            <v>103955.65925188593</v>
          </cell>
          <cell r="M72" t="str">
            <v>N.A.</v>
          </cell>
        </row>
        <row r="73">
          <cell r="A73" t="str">
            <v>Kunshan (IBMS)</v>
          </cell>
          <cell r="B73" t="str">
            <v>PR0021</v>
          </cell>
          <cell r="C73" t="str">
            <v>2005- Diesel Usage</v>
          </cell>
          <cell r="G73">
            <v>15126.4</v>
          </cell>
          <cell r="H73" t="str">
            <v>Gallons</v>
          </cell>
          <cell r="I73">
            <v>15126.4</v>
          </cell>
          <cell r="M73" t="str">
            <v>Diesel Usage = 60 tons.  Density=950 kg/m3</v>
          </cell>
        </row>
        <row r="74">
          <cell r="A74" t="str">
            <v>Kunshan (Roll Materials)</v>
          </cell>
          <cell r="B74" t="str">
            <v>PR0004</v>
          </cell>
          <cell r="C74" t="str">
            <v>FRC Kunshan Plant</v>
          </cell>
          <cell r="D74">
            <v>2300000</v>
          </cell>
          <cell r="E74" t="str">
            <v>cubic meters</v>
          </cell>
          <cell r="F74">
            <v>82848.990000000005</v>
          </cell>
          <cell r="G74">
            <v>10000</v>
          </cell>
          <cell r="H74" t="str">
            <v>Liters</v>
          </cell>
          <cell r="I74">
            <v>2641.7203728418467</v>
          </cell>
        </row>
        <row r="75">
          <cell r="A75" t="str">
            <v>Las Vegas</v>
          </cell>
          <cell r="B75" t="str">
            <v>USNV01</v>
          </cell>
          <cell r="C75" t="str">
            <v>2005 Natural Gas</v>
          </cell>
          <cell r="D75">
            <v>5547</v>
          </cell>
          <cell r="E75" t="str">
            <v>therms</v>
          </cell>
          <cell r="F75">
            <v>554.70000000000005</v>
          </cell>
          <cell r="M75" t="str">
            <v>The number above was taken from the SSCNA gas bills and the unit of measure is in "therms."</v>
          </cell>
        </row>
        <row r="76">
          <cell r="A76" t="str">
            <v>Leiden</v>
          </cell>
          <cell r="B76" t="str">
            <v>NL0009</v>
          </cell>
          <cell r="C76" t="str">
            <v>2005 Natural Gas Usage -Coater and Central Heating</v>
          </cell>
          <cell r="D76">
            <v>243498</v>
          </cell>
          <cell r="E76" t="str">
            <v>cubic meters</v>
          </cell>
          <cell r="F76">
            <v>8771.1145073999996</v>
          </cell>
        </row>
        <row r="77">
          <cell r="A77" t="str">
            <v>Lowell</v>
          </cell>
          <cell r="B77" t="str">
            <v>USIN06</v>
          </cell>
          <cell r="C77" t="str">
            <v>Lowell Natural Gas Usage</v>
          </cell>
          <cell r="D77">
            <v>215163</v>
          </cell>
          <cell r="E77" t="str">
            <v>MMBtu</v>
          </cell>
          <cell r="F77">
            <v>215163</v>
          </cell>
        </row>
        <row r="78">
          <cell r="A78" t="str">
            <v>Luxembourg</v>
          </cell>
          <cell r="B78" t="str">
            <v>LU0001</v>
          </cell>
          <cell r="C78" t="str">
            <v>Luxemburg-Stationary Combustion data 2005</v>
          </cell>
          <cell r="D78">
            <v>172</v>
          </cell>
          <cell r="E78" t="str">
            <v>cubic meters</v>
          </cell>
          <cell r="F78">
            <v>6.1956635999999996</v>
          </cell>
        </row>
        <row r="79">
          <cell r="A79" t="str">
            <v>Malaga</v>
          </cell>
          <cell r="B79" t="str">
            <v>AUWA02</v>
          </cell>
          <cell r="C79" t="str">
            <v>No stationary combustion at this site</v>
          </cell>
        </row>
        <row r="80">
          <cell r="A80" t="str">
            <v>Medellin</v>
          </cell>
          <cell r="B80" t="str">
            <v>CO0002</v>
          </cell>
          <cell r="C80" t="str">
            <v>2005 Fuel Usage</v>
          </cell>
          <cell r="D80">
            <v>622400</v>
          </cell>
          <cell r="E80" t="str">
            <v>cubic meters</v>
          </cell>
          <cell r="F80">
            <v>22419.65712</v>
          </cell>
          <cell r="M80" t="str">
            <v>1650 gallons of gasoline for FLTs</v>
          </cell>
        </row>
        <row r="81">
          <cell r="A81" t="str">
            <v>Memphis</v>
          </cell>
          <cell r="B81" t="str">
            <v>USTN01</v>
          </cell>
          <cell r="C81">
            <v>0</v>
          </cell>
          <cell r="D81">
            <v>84942</v>
          </cell>
          <cell r="E81" t="str">
            <v>cubic meters</v>
          </cell>
          <cell r="F81">
            <v>3059.7212645999998</v>
          </cell>
          <cell r="M81" t="str">
            <v>None</v>
          </cell>
        </row>
        <row r="82">
          <cell r="A82" t="str">
            <v>Mentor (STD)</v>
          </cell>
          <cell r="B82" t="str">
            <v>USOH17</v>
          </cell>
          <cell r="C82" t="str">
            <v>2005 STD Bld 14 Fuel Use</v>
          </cell>
          <cell r="D82">
            <v>8.8000000000000007</v>
          </cell>
          <cell r="E82" t="str">
            <v>MMscf</v>
          </cell>
          <cell r="F82">
            <v>8976</v>
          </cell>
        </row>
        <row r="83">
          <cell r="A83" t="str">
            <v>Meridian</v>
          </cell>
          <cell r="B83" t="str">
            <v>USMS01</v>
          </cell>
          <cell r="C83" t="str">
            <v>Meridian 2005 Stationary Combustion Data</v>
          </cell>
          <cell r="D83">
            <v>3.5442999999999998</v>
          </cell>
          <cell r="E83" t="str">
            <v>MMscf</v>
          </cell>
          <cell r="F83">
            <v>3615.1859999999997</v>
          </cell>
          <cell r="G83">
            <v>546.55999999999995</v>
          </cell>
          <cell r="H83" t="str">
            <v>Gallons</v>
          </cell>
          <cell r="I83">
            <v>546.55999999999995</v>
          </cell>
          <cell r="J83">
            <v>4780.8900000000003</v>
          </cell>
          <cell r="K83" t="str">
            <v>Gallons</v>
          </cell>
          <cell r="L83">
            <v>4780.8900000000003</v>
          </cell>
        </row>
        <row r="84">
          <cell r="A84" t="str">
            <v>Mill Hall</v>
          </cell>
          <cell r="B84" t="str">
            <v>USPA02</v>
          </cell>
          <cell r="C84" t="str">
            <v>2005 Total Fuel Usage</v>
          </cell>
          <cell r="D84">
            <v>69790</v>
          </cell>
          <cell r="E84" t="str">
            <v>MMBtu</v>
          </cell>
          <cell r="F84">
            <v>69790</v>
          </cell>
          <cell r="G84">
            <v>200</v>
          </cell>
          <cell r="H84" t="str">
            <v>Gallons</v>
          </cell>
          <cell r="I84">
            <v>200</v>
          </cell>
        </row>
        <row r="85">
          <cell r="A85" t="str">
            <v>Miller Corporate Center</v>
          </cell>
          <cell r="B85" t="str">
            <v>USCA01</v>
          </cell>
          <cell r="C85" t="str">
            <v>2005 Diesel Fuel Usage</v>
          </cell>
          <cell r="G85">
            <v>70</v>
          </cell>
          <cell r="H85" t="str">
            <v>Gallons</v>
          </cell>
          <cell r="I85">
            <v>70</v>
          </cell>
        </row>
        <row r="86">
          <cell r="A86" t="str">
            <v>Milton Keynes</v>
          </cell>
          <cell r="B86" t="str">
            <v>GBEN22</v>
          </cell>
          <cell r="C86" t="str">
            <v>2005 Avery RME Milton Keynes Stat Comb Data</v>
          </cell>
          <cell r="D86">
            <v>876</v>
          </cell>
          <cell r="E86" t="str">
            <v>MMBtu</v>
          </cell>
          <cell r="F86">
            <v>876</v>
          </cell>
          <cell r="J86">
            <v>3579.5</v>
          </cell>
          <cell r="K86" t="str">
            <v>Gallons</v>
          </cell>
          <cell r="L86">
            <v>3579.5</v>
          </cell>
          <cell r="M86" t="str">
            <v>LPG usage is for FLTs</v>
          </cell>
        </row>
        <row r="87">
          <cell r="A87" t="str">
            <v>Monterrey</v>
          </cell>
          <cell r="B87" t="str">
            <v>MX0008</v>
          </cell>
          <cell r="C87" t="str">
            <v>2005 Stationary Combustion Source - N/A</v>
          </cell>
        </row>
        <row r="88">
          <cell r="A88" t="str">
            <v>Montreal</v>
          </cell>
          <cell r="B88" t="str">
            <v>CAON11</v>
          </cell>
          <cell r="C88" t="str">
            <v>Montreal information for 2005</v>
          </cell>
          <cell r="D88">
            <v>20787</v>
          </cell>
          <cell r="E88" t="str">
            <v>cubic meters</v>
          </cell>
          <cell r="F88">
            <v>748.77476309999986</v>
          </cell>
          <cell r="J88">
            <v>1040</v>
          </cell>
          <cell r="K88" t="str">
            <v>Gallons</v>
          </cell>
          <cell r="L88">
            <v>1040</v>
          </cell>
        </row>
        <row r="89">
          <cell r="A89" t="str">
            <v>Mt. Prospect</v>
          </cell>
          <cell r="B89" t="str">
            <v>USIL09</v>
          </cell>
          <cell r="C89" t="str">
            <v>2005 Fuel Usage</v>
          </cell>
          <cell r="D89">
            <v>2592</v>
          </cell>
          <cell r="E89" t="str">
            <v>MMBtu</v>
          </cell>
          <cell r="F89">
            <v>2592</v>
          </cell>
        </row>
        <row r="90">
          <cell r="A90" t="str">
            <v>Nansha (Fastener)</v>
          </cell>
          <cell r="B90" t="str">
            <v>PR0015</v>
          </cell>
          <cell r="C90" t="str">
            <v>2005-Total fuel usage</v>
          </cell>
          <cell r="G90">
            <v>5440</v>
          </cell>
          <cell r="H90" t="str">
            <v>Liters</v>
          </cell>
          <cell r="I90">
            <v>1437.0958828259645</v>
          </cell>
          <cell r="J90">
            <v>4980</v>
          </cell>
          <cell r="K90" t="str">
            <v>Liters</v>
          </cell>
          <cell r="L90">
            <v>1315.5767456752396</v>
          </cell>
        </row>
        <row r="91">
          <cell r="A91" t="str">
            <v>Nansha (IBMS)</v>
          </cell>
          <cell r="B91" t="str">
            <v>PR0013</v>
          </cell>
          <cell r="C91" t="str">
            <v>Total fuel usage -2005</v>
          </cell>
          <cell r="G91">
            <v>1176471</v>
          </cell>
          <cell r="H91" t="str">
            <v>Liters</v>
          </cell>
          <cell r="I91">
            <v>310790.74087576201</v>
          </cell>
          <cell r="J91">
            <v>190098</v>
          </cell>
          <cell r="K91" t="str">
            <v>Liters</v>
          </cell>
          <cell r="L91">
            <v>50218.575943648932</v>
          </cell>
        </row>
        <row r="92">
          <cell r="A92" t="str">
            <v>Neenah</v>
          </cell>
          <cell r="B92" t="str">
            <v>USWI01</v>
          </cell>
          <cell r="C92" t="str">
            <v>Neenah Fuel for 2005</v>
          </cell>
          <cell r="D92">
            <v>28470</v>
          </cell>
          <cell r="E92" t="str">
            <v>MMBtu</v>
          </cell>
          <cell r="F92">
            <v>28470</v>
          </cell>
          <cell r="J92">
            <v>908</v>
          </cell>
          <cell r="K92" t="str">
            <v>Gallons</v>
          </cell>
          <cell r="L92">
            <v>908</v>
          </cell>
        </row>
        <row r="93">
          <cell r="A93" t="str">
            <v>Niles</v>
          </cell>
          <cell r="B93" t="str">
            <v>USIL08</v>
          </cell>
          <cell r="C93" t="str">
            <v>2005-Natural Gas Usage (Based on EMR Data)</v>
          </cell>
          <cell r="D93">
            <v>10634</v>
          </cell>
          <cell r="E93" t="str">
            <v>MMBtu</v>
          </cell>
          <cell r="F93">
            <v>10634</v>
          </cell>
          <cell r="G93">
            <v>800</v>
          </cell>
          <cell r="H93" t="str">
            <v>Gallons</v>
          </cell>
          <cell r="I93">
            <v>800</v>
          </cell>
        </row>
        <row r="94">
          <cell r="A94" t="str">
            <v>North Rocks</v>
          </cell>
          <cell r="B94" t="str">
            <v>AUSW04</v>
          </cell>
          <cell r="C94">
            <v>0</v>
          </cell>
          <cell r="J94">
            <v>10000</v>
          </cell>
          <cell r="K94" t="str">
            <v>Liters</v>
          </cell>
          <cell r="L94">
            <v>2641.7203728418467</v>
          </cell>
        </row>
        <row r="95">
          <cell r="A95" t="str">
            <v>Oberlaindern</v>
          </cell>
          <cell r="B95" t="str">
            <v>DE0006</v>
          </cell>
          <cell r="C95" t="str">
            <v>Diesel Usage 2005</v>
          </cell>
          <cell r="G95">
            <v>348609</v>
          </cell>
          <cell r="H95" t="str">
            <v>Liters</v>
          </cell>
          <cell r="I95">
            <v>92092.749745602327</v>
          </cell>
        </row>
        <row r="96">
          <cell r="A96" t="str">
            <v>Oldbury (Birmingham)</v>
          </cell>
          <cell r="B96" t="str">
            <v>GBEN03</v>
          </cell>
          <cell r="C96" t="str">
            <v>2005 Natural Gas Usage Information</v>
          </cell>
          <cell r="D96">
            <v>96432.8</v>
          </cell>
          <cell r="E96" t="str">
            <v>MMBtu</v>
          </cell>
          <cell r="F96">
            <v>96432.8</v>
          </cell>
        </row>
        <row r="97">
          <cell r="A97" t="str">
            <v>Painesville</v>
          </cell>
          <cell r="B97" t="str">
            <v>USOH02, USOH03</v>
          </cell>
          <cell r="C97" t="str">
            <v>2005-PAINESVILLE total usage</v>
          </cell>
          <cell r="D97">
            <v>4.734</v>
          </cell>
          <cell r="E97" t="str">
            <v>MMscf</v>
          </cell>
          <cell r="F97">
            <v>4828.68</v>
          </cell>
        </row>
        <row r="98">
          <cell r="A98" t="str">
            <v>Painesville (Bldg 6 - Graphics)</v>
          </cell>
          <cell r="B98" t="str">
            <v>USOH29</v>
          </cell>
          <cell r="C98" t="str">
            <v>Building 6 Graphics 2005 Stationary</v>
          </cell>
          <cell r="D98">
            <v>4.9000000000000004</v>
          </cell>
          <cell r="E98" t="str">
            <v>MMscf</v>
          </cell>
          <cell r="F98">
            <v>4998</v>
          </cell>
        </row>
        <row r="99">
          <cell r="A99" t="str">
            <v>Painesville (Bldg 7 - Reflective)</v>
          </cell>
          <cell r="B99" t="str">
            <v>USOH11</v>
          </cell>
          <cell r="C99" t="str">
            <v>Natural Gas Usage 2005</v>
          </cell>
          <cell r="D99">
            <v>130.38</v>
          </cell>
          <cell r="E99" t="str">
            <v>MMscf</v>
          </cell>
          <cell r="F99">
            <v>132987.6</v>
          </cell>
        </row>
        <row r="100">
          <cell r="A100" t="str">
            <v>Painesville (Films)</v>
          </cell>
          <cell r="B100" t="str">
            <v>USOH04</v>
          </cell>
          <cell r="C100" t="str">
            <v>2005 PFF Fuel Usage</v>
          </cell>
          <cell r="D100">
            <v>71156.899999999994</v>
          </cell>
          <cell r="E100" t="str">
            <v>MMBtu</v>
          </cell>
          <cell r="F100">
            <v>71156.899999999994</v>
          </cell>
          <cell r="J100">
            <v>121887</v>
          </cell>
          <cell r="K100" t="str">
            <v>Gallons</v>
          </cell>
          <cell r="L100">
            <v>121887</v>
          </cell>
        </row>
        <row r="101">
          <cell r="A101" t="str">
            <v>Painesville (STD)</v>
          </cell>
          <cell r="B101" t="str">
            <v>USOH17</v>
          </cell>
          <cell r="C101" t="str">
            <v>2005 STD BLD 5 Natural Gas Usage</v>
          </cell>
          <cell r="D101">
            <v>419</v>
          </cell>
          <cell r="E101" t="str">
            <v>MMscf</v>
          </cell>
          <cell r="F101">
            <v>427380</v>
          </cell>
          <cell r="J101">
            <v>40</v>
          </cell>
          <cell r="K101" t="str">
            <v>Liters</v>
          </cell>
          <cell r="L101">
            <v>10.566881491367386</v>
          </cell>
        </row>
        <row r="102">
          <cell r="A102" t="str">
            <v>Paris</v>
          </cell>
          <cell r="B102" t="str">
            <v>FR0035</v>
          </cell>
          <cell r="C102" t="str">
            <v>2005 Avery Paris Stat Comb Data</v>
          </cell>
          <cell r="D102">
            <v>2610000</v>
          </cell>
          <cell r="E102" t="str">
            <v>MJ</v>
          </cell>
          <cell r="F102">
            <v>2473.8101999999999</v>
          </cell>
          <cell r="J102">
            <v>2977</v>
          </cell>
          <cell r="K102" t="str">
            <v>Gallons</v>
          </cell>
          <cell r="L102">
            <v>2977</v>
          </cell>
          <cell r="M102" t="str">
            <v>Actual Units of measure are 725,000 kWh.  Conv factor of x3.6 has been manually applied.  LPG usage in forklifts.</v>
          </cell>
        </row>
        <row r="103">
          <cell r="A103" t="str">
            <v>Peachtree City</v>
          </cell>
          <cell r="B103" t="str">
            <v>USGA02</v>
          </cell>
          <cell r="C103" t="str">
            <v>2005 PTC GAS TOTALS</v>
          </cell>
          <cell r="D103">
            <v>124728</v>
          </cell>
          <cell r="E103" t="str">
            <v>MMBtu</v>
          </cell>
          <cell r="F103">
            <v>124728</v>
          </cell>
          <cell r="J103">
            <v>60000</v>
          </cell>
          <cell r="K103" t="str">
            <v>Gallons</v>
          </cell>
          <cell r="L103">
            <v>60000</v>
          </cell>
        </row>
        <row r="104">
          <cell r="A104" t="str">
            <v>Pickering</v>
          </cell>
          <cell r="B104" t="str">
            <v>CAON05</v>
          </cell>
          <cell r="C104" t="str">
            <v>Stationary Combustion Data - Natural Gas</v>
          </cell>
          <cell r="D104">
            <v>5110</v>
          </cell>
          <cell r="E104" t="str">
            <v>cubic meters</v>
          </cell>
          <cell r="F104">
            <v>184.06884299999999</v>
          </cell>
          <cell r="M104" t="str">
            <v>Only heater usage</v>
          </cell>
        </row>
        <row r="105">
          <cell r="A105" t="str">
            <v>Pomezia</v>
          </cell>
          <cell r="B105" t="str">
            <v>IT0004</v>
          </cell>
          <cell r="C105" t="str">
            <v>Propane Usage 2005</v>
          </cell>
          <cell r="J105">
            <v>10200</v>
          </cell>
          <cell r="K105" t="str">
            <v>Liters</v>
          </cell>
          <cell r="L105">
            <v>2694.5547802986835</v>
          </cell>
        </row>
        <row r="106">
          <cell r="A106" t="str">
            <v>Prague</v>
          </cell>
          <cell r="B106" t="str">
            <v>CZ0002</v>
          </cell>
          <cell r="C106" t="str">
            <v>2005 AD RME Prague Stat Comb Data (1-5 Boilers)</v>
          </cell>
          <cell r="D106">
            <v>14400</v>
          </cell>
          <cell r="E106" t="str">
            <v>cubic meters</v>
          </cell>
          <cell r="F106">
            <v>518.7067199999999</v>
          </cell>
        </row>
        <row r="107">
          <cell r="A107" t="str">
            <v>QingDao</v>
          </cell>
          <cell r="B107" t="str">
            <v>PR0019</v>
          </cell>
          <cell r="C107" t="str">
            <v>2005 - No stationary combustion</v>
          </cell>
        </row>
        <row r="108">
          <cell r="A108" t="str">
            <v>Quakertown</v>
          </cell>
          <cell r="B108" t="str">
            <v>USPA03</v>
          </cell>
          <cell r="C108" t="str">
            <v>Quakertown, PA- 2005 Plant Stationary Comb. Data</v>
          </cell>
          <cell r="D108">
            <v>37.18</v>
          </cell>
          <cell r="E108" t="str">
            <v>MMscf</v>
          </cell>
          <cell r="F108">
            <v>37923.599999999999</v>
          </cell>
          <cell r="G108">
            <v>120</v>
          </cell>
          <cell r="H108" t="str">
            <v>Gallons</v>
          </cell>
          <cell r="I108">
            <v>120</v>
          </cell>
          <cell r="J108">
            <v>7688</v>
          </cell>
          <cell r="K108" t="str">
            <v>Gallons</v>
          </cell>
          <cell r="L108">
            <v>7688</v>
          </cell>
        </row>
        <row r="109">
          <cell r="A109" t="str">
            <v>Queretaro</v>
          </cell>
          <cell r="B109" t="str">
            <v>MX0010</v>
          </cell>
          <cell r="C109" t="str">
            <v>2005 - Stationary Combustion Usage</v>
          </cell>
          <cell r="D109">
            <v>26800</v>
          </cell>
          <cell r="E109" t="str">
            <v>MMBtu</v>
          </cell>
          <cell r="F109">
            <v>26800</v>
          </cell>
        </row>
        <row r="110">
          <cell r="A110" t="str">
            <v>Rancho Cucamonga</v>
          </cell>
          <cell r="B110" t="str">
            <v>USCA47</v>
          </cell>
          <cell r="C110" t="str">
            <v>2005 data LPG - only used in fork liifts</v>
          </cell>
          <cell r="J110">
            <v>8320</v>
          </cell>
          <cell r="K110" t="str">
            <v>Gallons</v>
          </cell>
          <cell r="L110">
            <v>8320</v>
          </cell>
          <cell r="M110" t="str">
            <v>no natural gas usage at this site.</v>
          </cell>
        </row>
        <row r="111">
          <cell r="A111" t="str">
            <v>Raunds</v>
          </cell>
          <cell r="B111" t="str">
            <v>GBEN25</v>
          </cell>
          <cell r="C111" t="str">
            <v>No SC sources operational in 2005</v>
          </cell>
        </row>
        <row r="112">
          <cell r="A112" t="str">
            <v>Rayong Thailand</v>
          </cell>
          <cell r="B112" t="str">
            <v>TL0002</v>
          </cell>
          <cell r="C112" t="str">
            <v>2006- Rayong Plant Natural Gas Usage Info.</v>
          </cell>
          <cell r="D112">
            <v>25165</v>
          </cell>
          <cell r="E112" t="str">
            <v>MMBtu</v>
          </cell>
          <cell r="F112">
            <v>25165</v>
          </cell>
          <cell r="G112">
            <v>400</v>
          </cell>
          <cell r="H112" t="str">
            <v>Liters</v>
          </cell>
          <cell r="I112">
            <v>105.66881491367386</v>
          </cell>
          <cell r="M112" t="str">
            <v>No</v>
          </cell>
        </row>
        <row r="113">
          <cell r="A113" t="str">
            <v>Roodeport</v>
          </cell>
          <cell r="B113" t="str">
            <v>ZA002</v>
          </cell>
          <cell r="C113" t="str">
            <v>2005-Fuel Usage</v>
          </cell>
          <cell r="D113">
            <v>720000</v>
          </cell>
          <cell r="E113" t="str">
            <v>cubic meters</v>
          </cell>
          <cell r="F113">
            <v>25935.335999999999</v>
          </cell>
          <cell r="G113">
            <v>106900</v>
          </cell>
          <cell r="H113" t="str">
            <v>Liters</v>
          </cell>
          <cell r="I113">
            <v>28239.99078567934</v>
          </cell>
        </row>
        <row r="114">
          <cell r="A114" t="str">
            <v>Sacramento</v>
          </cell>
          <cell r="B114" t="str">
            <v>USCA33</v>
          </cell>
          <cell r="C114" t="str">
            <v>2005 natural gas and LPG usage</v>
          </cell>
          <cell r="D114">
            <v>137</v>
          </cell>
          <cell r="E114" t="str">
            <v>MMBtu</v>
          </cell>
          <cell r="F114">
            <v>137</v>
          </cell>
          <cell r="J114">
            <v>832</v>
          </cell>
          <cell r="K114" t="str">
            <v>Gallons</v>
          </cell>
          <cell r="L114">
            <v>832</v>
          </cell>
          <cell r="M114" t="str">
            <v>Natural gas only used for heating. No SC units at this site.  Propane usage in fork lifts.</v>
          </cell>
        </row>
        <row r="115">
          <cell r="A115" t="str">
            <v>San Luis</v>
          </cell>
          <cell r="B115" t="str">
            <v>AR0003</v>
          </cell>
          <cell r="C115" t="str">
            <v>2005 natural gas and propane usage</v>
          </cell>
          <cell r="D115">
            <v>800000</v>
          </cell>
          <cell r="E115" t="str">
            <v>cubic meters</v>
          </cell>
          <cell r="F115">
            <v>28817.040000000001</v>
          </cell>
          <cell r="J115">
            <v>2714.43</v>
          </cell>
          <cell r="K115" t="str">
            <v>Gallons</v>
          </cell>
          <cell r="L115">
            <v>2714.43</v>
          </cell>
        </row>
        <row r="116">
          <cell r="A116" t="str">
            <v>Santiago (Dominican Republic)</v>
          </cell>
          <cell r="B116" t="str">
            <v>DR00001</v>
          </cell>
          <cell r="C116" t="str">
            <v>Gasoil Consumption for ADDR in 2005</v>
          </cell>
          <cell r="G116">
            <v>915</v>
          </cell>
          <cell r="H116" t="str">
            <v>Gallons</v>
          </cell>
          <cell r="I116">
            <v>915</v>
          </cell>
        </row>
        <row r="117">
          <cell r="A117" t="str">
            <v>Schererville</v>
          </cell>
          <cell r="B117" t="str">
            <v>USIN02</v>
          </cell>
          <cell r="C117" t="str">
            <v>Total fuel usage</v>
          </cell>
          <cell r="D117">
            <v>294.97300000000001</v>
          </cell>
          <cell r="E117" t="str">
            <v>MMscf</v>
          </cell>
          <cell r="F117">
            <v>300872.46000000002</v>
          </cell>
          <cell r="J117">
            <v>8769</v>
          </cell>
          <cell r="K117" t="str">
            <v>Gallons</v>
          </cell>
          <cell r="L117">
            <v>8769</v>
          </cell>
        </row>
        <row r="118">
          <cell r="A118" t="str">
            <v>Schwelm (RME &amp; Graphics)</v>
          </cell>
          <cell r="B118" t="str">
            <v>DE0017, DE0010</v>
          </cell>
          <cell r="C118" t="str">
            <v>natural gas usage 2005</v>
          </cell>
          <cell r="D118">
            <v>5427669</v>
          </cell>
          <cell r="E118" t="str">
            <v>cubic meters</v>
          </cell>
          <cell r="F118">
            <v>195511.69334969998</v>
          </cell>
        </row>
        <row r="119">
          <cell r="A119" t="str">
            <v>Seoul Sales and Marketing</v>
          </cell>
          <cell r="B119" t="str">
            <v>KS0005</v>
          </cell>
          <cell r="C119" t="str">
            <v>2005 - No stationary combustion units</v>
          </cell>
        </row>
        <row r="120">
          <cell r="A120" t="str">
            <v>Singapore (IBMS)</v>
          </cell>
          <cell r="B120" t="str">
            <v>SI0004</v>
          </cell>
          <cell r="C120" t="str">
            <v>No SC sources - only 1 electric compressor</v>
          </cell>
        </row>
        <row r="121">
          <cell r="A121" t="str">
            <v>Singapore (OP)</v>
          </cell>
          <cell r="B121" t="str">
            <v>SI0003</v>
          </cell>
          <cell r="C121" t="str">
            <v>No SC sources at this site</v>
          </cell>
        </row>
        <row r="122">
          <cell r="A122" t="str">
            <v>Sprockhoevel</v>
          </cell>
          <cell r="B122" t="str">
            <v>DE0021</v>
          </cell>
          <cell r="C122" t="str">
            <v>Natural Gas Usage 2005</v>
          </cell>
          <cell r="D122">
            <v>186765</v>
          </cell>
          <cell r="E122" t="str">
            <v>kWh</v>
          </cell>
          <cell r="F122">
            <v>637.26832710000008</v>
          </cell>
          <cell r="M122" t="str">
            <v>Natural Gas - 186765 KW/h</v>
          </cell>
        </row>
        <row r="123">
          <cell r="A123" t="str">
            <v>SSC Cork</v>
          </cell>
          <cell r="B123" t="str">
            <v>IE0006</v>
          </cell>
          <cell r="C123" t="str">
            <v>2005-NG Usage</v>
          </cell>
          <cell r="D123">
            <v>25.34</v>
          </cell>
          <cell r="E123" t="str">
            <v>MMscf</v>
          </cell>
          <cell r="F123">
            <v>25846.799999999999</v>
          </cell>
        </row>
        <row r="124">
          <cell r="A124" t="str">
            <v>Strongsville</v>
          </cell>
          <cell r="B124" t="str">
            <v>USOH20</v>
          </cell>
          <cell r="C124" t="str">
            <v>2005 Strongsville fossil fuel usage</v>
          </cell>
          <cell r="D124">
            <v>4300</v>
          </cell>
          <cell r="E124" t="str">
            <v>MMBtu</v>
          </cell>
          <cell r="F124">
            <v>4300</v>
          </cell>
        </row>
        <row r="125">
          <cell r="A125" t="str">
            <v>Taiwan (IBMS)</v>
          </cell>
          <cell r="B125" t="str">
            <v>TW0003</v>
          </cell>
          <cell r="C125" t="str">
            <v>No SC units on-site</v>
          </cell>
        </row>
        <row r="126">
          <cell r="A126" t="str">
            <v>Thailand (IBMS)</v>
          </cell>
          <cell r="B126" t="str">
            <v>TL0004</v>
          </cell>
          <cell r="C126" t="str">
            <v>2005 Fossil Fuel Usage - N/A</v>
          </cell>
        </row>
        <row r="127">
          <cell r="A127" t="str">
            <v>Tiajin China</v>
          </cell>
          <cell r="B127" t="str">
            <v>PR0005</v>
          </cell>
          <cell r="C127" t="str">
            <v>2005 - SC Data - N/A</v>
          </cell>
        </row>
        <row r="128">
          <cell r="A128" t="str">
            <v>Tijuana</v>
          </cell>
          <cell r="B128" t="str">
            <v>MX0009</v>
          </cell>
          <cell r="C128" t="str">
            <v>Total gas stoves, micropore and apex process</v>
          </cell>
          <cell r="J128">
            <v>54000</v>
          </cell>
          <cell r="K128" t="str">
            <v>Liters</v>
          </cell>
          <cell r="L128">
            <v>14265.290013345972</v>
          </cell>
        </row>
        <row r="129">
          <cell r="A129" t="str">
            <v>Toronto</v>
          </cell>
          <cell r="B129" t="str">
            <v>CAON11</v>
          </cell>
          <cell r="C129" t="str">
            <v>Toronto DC Natural Gas usage 2005</v>
          </cell>
          <cell r="D129">
            <v>62071</v>
          </cell>
          <cell r="E129" t="str">
            <v>cubic meters</v>
          </cell>
          <cell r="F129">
            <v>2235.8781122999999</v>
          </cell>
          <cell r="J129">
            <v>14230.1</v>
          </cell>
          <cell r="K129" t="str">
            <v>Liters</v>
          </cell>
          <cell r="L129">
            <v>3759.1945077576761</v>
          </cell>
        </row>
        <row r="130">
          <cell r="A130" t="str">
            <v>Tottenham (Melbourne)</v>
          </cell>
          <cell r="B130" t="str">
            <v>AUVI04</v>
          </cell>
          <cell r="C130" t="str">
            <v>2005 Fossil Fuel usage</v>
          </cell>
          <cell r="D130">
            <v>27995000</v>
          </cell>
          <cell r="E130" t="str">
            <v>MJ</v>
          </cell>
          <cell r="F130">
            <v>26534.2209</v>
          </cell>
          <cell r="J130">
            <v>17419.349999999999</v>
          </cell>
          <cell r="K130" t="str">
            <v>Liters</v>
          </cell>
          <cell r="L130">
            <v>4601.705177666262</v>
          </cell>
        </row>
        <row r="131">
          <cell r="A131" t="str">
            <v>Turnhout</v>
          </cell>
          <cell r="B131" t="str">
            <v>BE0002</v>
          </cell>
          <cell r="C131" t="str">
            <v>2005 - used natural gas energy</v>
          </cell>
          <cell r="D131">
            <v>115790972</v>
          </cell>
          <cell r="E131" t="str">
            <v>MJ</v>
          </cell>
          <cell r="F131">
            <v>109748.99908104</v>
          </cell>
        </row>
        <row r="132">
          <cell r="A132" t="str">
            <v>Utrecht</v>
          </cell>
          <cell r="B132" t="str">
            <v>NL0012</v>
          </cell>
          <cell r="C132" t="str">
            <v>2005 Stationary Combustion Data</v>
          </cell>
          <cell r="D132">
            <v>283127</v>
          </cell>
          <cell r="E132" t="str">
            <v>cubic meters</v>
          </cell>
          <cell r="F132">
            <v>10198.602605099999</v>
          </cell>
        </row>
        <row r="133">
          <cell r="A133" t="str">
            <v>Vienna</v>
          </cell>
          <cell r="B133" t="str">
            <v>AT0003</v>
          </cell>
          <cell r="C133" t="str">
            <v>2005 Avery RME Vienna Stat Comb Data</v>
          </cell>
          <cell r="M133" t="str">
            <v>We do not use any boiler for any fossil fuel - we are heated by warm water.</v>
          </cell>
        </row>
        <row r="134">
          <cell r="A134" t="str">
            <v>Vinhedo</v>
          </cell>
          <cell r="B134" t="str">
            <v>BR0001</v>
          </cell>
          <cell r="C134" t="str">
            <v>2005 Stationary Combustion Data</v>
          </cell>
          <cell r="D134">
            <v>1762426</v>
          </cell>
          <cell r="E134" t="str">
            <v>cubic meters</v>
          </cell>
          <cell r="F134">
            <v>63484.875673799994</v>
          </cell>
          <cell r="G134">
            <v>5100</v>
          </cell>
          <cell r="H134" t="str">
            <v>Liters</v>
          </cell>
          <cell r="I134">
            <v>1347.2773901493417</v>
          </cell>
          <cell r="J134">
            <v>14800</v>
          </cell>
          <cell r="K134" t="str">
            <v>Liters</v>
          </cell>
          <cell r="L134">
            <v>3909.7461518059331</v>
          </cell>
          <cell r="M134" t="str">
            <v>LPG consuption above is in kg UOM not liters</v>
          </cell>
        </row>
        <row r="135">
          <cell r="A135" t="str">
            <v>Warsaw</v>
          </cell>
          <cell r="B135" t="str">
            <v>PO0003</v>
          </cell>
          <cell r="C135" t="str">
            <v>2005 - LPG Usage in FLTs &amp; NG Heat Usage</v>
          </cell>
          <cell r="D135">
            <v>1227.4000000000001</v>
          </cell>
          <cell r="E135" t="str">
            <v>MMBtu</v>
          </cell>
          <cell r="F135">
            <v>1227.4000000000001</v>
          </cell>
          <cell r="J135">
            <v>887.6</v>
          </cell>
          <cell r="K135" t="str">
            <v>Gallons</v>
          </cell>
          <cell r="L135">
            <v>887.6</v>
          </cell>
          <cell r="M135" t="str">
            <v>Propane density=500 kg/m3</v>
          </cell>
        </row>
        <row r="136">
          <cell r="A136" t="str">
            <v>Westlake Village</v>
          </cell>
          <cell r="B136" t="str">
            <v>USCA30</v>
          </cell>
          <cell r="C136" t="str">
            <v>No stationary combustion on-site</v>
          </cell>
        </row>
        <row r="137">
          <cell r="A137" t="str">
            <v>Wooburn Green</v>
          </cell>
          <cell r="B137" t="str">
            <v>GBEN10, GBEN11</v>
          </cell>
          <cell r="C137" t="str">
            <v>Natural Gas Usage 2005</v>
          </cell>
          <cell r="D137">
            <v>32789.79</v>
          </cell>
          <cell r="E137" t="str">
            <v>cubic meters</v>
          </cell>
          <cell r="F137">
            <v>1181.1308625269999</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5">
          <cell r="K15">
            <v>0</v>
          </cell>
        </row>
      </sheetData>
      <sheetData sheetId="28" refreshError="1"/>
      <sheetData sheetId="29" refreshError="1"/>
      <sheetData sheetId="30" refreshError="1"/>
      <sheetData sheetId="31"/>
      <sheetData sheetId="32"/>
      <sheetData sheetId="33">
        <row r="22">
          <cell r="D22">
            <v>1.026E-3</v>
          </cell>
        </row>
      </sheetData>
      <sheetData sheetId="34" refreshError="1"/>
      <sheetData sheetId="35"/>
      <sheetData sheetId="36" refreshError="1"/>
      <sheetData sheetId="37" refreshError="1"/>
      <sheetData sheetId="38" refreshError="1"/>
      <sheetData sheetId="39" refreshError="1"/>
      <sheetData sheetId="40" refreshError="1"/>
      <sheetData sheetId="41">
        <row r="14">
          <cell r="D14">
            <v>25</v>
          </cell>
        </row>
        <row r="33">
          <cell r="C33" t="str">
            <v>HFC-23</v>
          </cell>
        </row>
        <row r="34">
          <cell r="C34" t="str">
            <v>HFC-32</v>
          </cell>
        </row>
        <row r="35">
          <cell r="C35" t="str">
            <v>HFC-125</v>
          </cell>
        </row>
        <row r="36">
          <cell r="C36" t="str">
            <v>410A</v>
          </cell>
        </row>
        <row r="37">
          <cell r="C37" t="str">
            <v>HFC-134</v>
          </cell>
        </row>
        <row r="38">
          <cell r="C38" t="str">
            <v>HFC-134a</v>
          </cell>
        </row>
        <row r="39">
          <cell r="C39" t="str">
            <v>HFC-227ca</v>
          </cell>
        </row>
        <row r="40">
          <cell r="C40" t="str">
            <v>HFC-227ea</v>
          </cell>
        </row>
        <row r="41">
          <cell r="C41" t="str">
            <v>HFC-236cb</v>
          </cell>
        </row>
        <row r="42">
          <cell r="C42" t="str">
            <v>HFC-236ea</v>
          </cell>
        </row>
        <row r="43">
          <cell r="C43" t="str">
            <v>HFC-236fa</v>
          </cell>
        </row>
        <row r="44">
          <cell r="C44" t="str">
            <v>HFC-329p</v>
          </cell>
        </row>
        <row r="45">
          <cell r="C45" t="str">
            <v>HFC-43-10mee</v>
          </cell>
        </row>
        <row r="46">
          <cell r="C46" t="str">
            <v>HFC-41</v>
          </cell>
        </row>
        <row r="47">
          <cell r="C47" t="str">
            <v>HFC-143</v>
          </cell>
        </row>
        <row r="48">
          <cell r="C48" t="str">
            <v>HFC-143a</v>
          </cell>
        </row>
        <row r="49">
          <cell r="C49" t="str">
            <v>HFC-152</v>
          </cell>
        </row>
        <row r="50">
          <cell r="C50" t="str">
            <v>HFC-152a</v>
          </cell>
        </row>
        <row r="51">
          <cell r="C51" t="str">
            <v>HFC-161</v>
          </cell>
        </row>
        <row r="52">
          <cell r="C52" t="str">
            <v>HFC-245ca</v>
          </cell>
        </row>
        <row r="53">
          <cell r="C53" t="str">
            <v>HFC-245cb</v>
          </cell>
        </row>
        <row r="54">
          <cell r="C54" t="str">
            <v>HFC-245ea</v>
          </cell>
        </row>
        <row r="55">
          <cell r="C55" t="str">
            <v>HFC-245eb</v>
          </cell>
        </row>
        <row r="56">
          <cell r="C56" t="str">
            <v>HFC-245fa</v>
          </cell>
        </row>
        <row r="57">
          <cell r="C57" t="str">
            <v>HFC-263fb</v>
          </cell>
        </row>
        <row r="58">
          <cell r="C58" t="str">
            <v>HFC-272ca</v>
          </cell>
        </row>
        <row r="59">
          <cell r="C59" t="str">
            <v>HFC-365mfc</v>
          </cell>
        </row>
        <row r="60">
          <cell r="C60" t="str">
            <v>HFE-125</v>
          </cell>
        </row>
        <row r="61">
          <cell r="C61" t="str">
            <v>HFE-227ea</v>
          </cell>
        </row>
        <row r="62">
          <cell r="C62" t="str">
            <v>HFE-329mcc2</v>
          </cell>
        </row>
        <row r="63">
          <cell r="C63" t="str">
            <v>HFE-329me3</v>
          </cell>
        </row>
        <row r="64">
          <cell r="C64" t="str">
            <v>1,1,1,2,2,3,3-Heptafluoro-3-(1,2,2,2-tetrafluoroethoxy)-propane</v>
          </cell>
        </row>
        <row r="65">
          <cell r="C65" t="str">
            <v>HFE-134 (HG-00)</v>
          </cell>
        </row>
        <row r="66">
          <cell r="C66" t="str">
            <v>HFE-236ca</v>
          </cell>
        </row>
        <row r="67">
          <cell r="C67" t="str">
            <v>HFE-236ca12 (HG-10)</v>
          </cell>
        </row>
        <row r="68">
          <cell r="C68" t="str">
            <v>HFE-236ea2 (Desflurane)</v>
          </cell>
        </row>
        <row r="69">
          <cell r="C69" t="str">
            <v>HFE-236fa</v>
          </cell>
        </row>
        <row r="70">
          <cell r="C70" t="str">
            <v>HFE-338mcf2</v>
          </cell>
        </row>
        <row r="71">
          <cell r="C71" t="str">
            <v>HFE-338mmz1</v>
          </cell>
        </row>
        <row r="72">
          <cell r="C72" t="str">
            <v>HFE-338pcc13 (HG-01)</v>
          </cell>
        </row>
        <row r="73">
          <cell r="C73" t="str">
            <v xml:space="preserve"> HFE-43-10pccc (H–Galden 1040x)</v>
          </cell>
        </row>
        <row r="74">
          <cell r="C74" t="str">
            <v>HCFE-235ca2 (Enflurane)</v>
          </cell>
        </row>
        <row r="75">
          <cell r="C75" t="str">
            <v>HCFE-235da2 (Isoflurane)</v>
          </cell>
        </row>
      </sheetData>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5CF8-6FD5-419E-A594-E2C76EBC9B46}">
  <sheetPr>
    <pageSetUpPr fitToPage="1"/>
  </sheetPr>
  <dimension ref="A1:G46"/>
  <sheetViews>
    <sheetView tabSelected="1" workbookViewId="0">
      <selection activeCell="B53" sqref="B53"/>
    </sheetView>
  </sheetViews>
  <sheetFormatPr defaultRowHeight="14.5" x14ac:dyDescent="0.35"/>
  <cols>
    <col min="1" max="1" width="3.81640625" customWidth="1"/>
    <col min="2" max="2" width="94.26953125" customWidth="1"/>
    <col min="3" max="3" width="21.7265625" style="11" customWidth="1"/>
    <col min="4" max="4" width="52.26953125" style="4" customWidth="1"/>
    <col min="5" max="5" width="11.7265625" style="4" customWidth="1"/>
    <col min="6" max="6" width="52.26953125" style="4" customWidth="1"/>
    <col min="7" max="7" width="60.7265625" style="3" customWidth="1"/>
  </cols>
  <sheetData>
    <row r="1" spans="1:7" x14ac:dyDescent="0.35">
      <c r="A1">
        <v>1</v>
      </c>
      <c r="B1" s="1" t="s">
        <v>0</v>
      </c>
      <c r="D1" s="4" t="s">
        <v>1</v>
      </c>
    </row>
    <row r="2" spans="1:7" x14ac:dyDescent="0.35">
      <c r="A2">
        <v>2</v>
      </c>
      <c r="B2" s="1" t="s">
        <v>2</v>
      </c>
    </row>
    <row r="3" spans="1:7" x14ac:dyDescent="0.35">
      <c r="A3">
        <v>3</v>
      </c>
      <c r="C3" s="10"/>
      <c r="D3"/>
      <c r="E3" s="31"/>
      <c r="F3"/>
      <c r="G3"/>
    </row>
    <row r="4" spans="1:7" ht="51" customHeight="1" x14ac:dyDescent="0.35">
      <c r="A4">
        <v>4</v>
      </c>
      <c r="B4" s="86" t="s">
        <v>3</v>
      </c>
      <c r="C4" s="86"/>
      <c r="D4" s="86"/>
      <c r="E4" s="86"/>
      <c r="F4"/>
      <c r="G4"/>
    </row>
    <row r="5" spans="1:7" x14ac:dyDescent="0.35">
      <c r="A5">
        <v>5</v>
      </c>
      <c r="C5" s="10"/>
      <c r="D5"/>
      <c r="E5" s="31"/>
      <c r="F5"/>
      <c r="G5"/>
    </row>
    <row r="6" spans="1:7" x14ac:dyDescent="0.35">
      <c r="A6">
        <v>6</v>
      </c>
      <c r="B6" s="87" t="s">
        <v>4</v>
      </c>
      <c r="C6" s="87"/>
      <c r="D6" s="12" t="s">
        <v>5</v>
      </c>
      <c r="E6" s="12"/>
      <c r="F6" s="12"/>
      <c r="G6" s="5" t="s">
        <v>6</v>
      </c>
    </row>
    <row r="7" spans="1:7" x14ac:dyDescent="0.35">
      <c r="A7">
        <v>7</v>
      </c>
      <c r="B7" s="2" t="s">
        <v>7</v>
      </c>
      <c r="C7" s="13"/>
      <c r="D7" s="14"/>
      <c r="E7" s="14"/>
      <c r="F7" s="14"/>
      <c r="G7" s="6"/>
    </row>
    <row r="8" spans="1:7" x14ac:dyDescent="0.35">
      <c r="A8">
        <v>8</v>
      </c>
      <c r="B8" s="41" t="s">
        <v>8</v>
      </c>
      <c r="C8" s="11" t="s">
        <v>9</v>
      </c>
      <c r="D8" s="9"/>
    </row>
    <row r="9" spans="1:7" x14ac:dyDescent="0.35">
      <c r="A9">
        <v>9</v>
      </c>
      <c r="B9" s="41" t="s">
        <v>10</v>
      </c>
      <c r="C9" s="11" t="s">
        <v>9</v>
      </c>
      <c r="D9" s="9"/>
      <c r="E9" s="3" t="s">
        <v>11</v>
      </c>
    </row>
    <row r="10" spans="1:7" x14ac:dyDescent="0.35">
      <c r="A10">
        <v>10</v>
      </c>
      <c r="B10" s="59" t="s">
        <v>12</v>
      </c>
      <c r="C10" s="11" t="s">
        <v>9</v>
      </c>
      <c r="D10" s="9"/>
      <c r="E10" s="3"/>
    </row>
    <row r="11" spans="1:7" x14ac:dyDescent="0.35">
      <c r="A11">
        <v>11</v>
      </c>
      <c r="B11" s="59" t="s">
        <v>13</v>
      </c>
      <c r="C11" s="11" t="s">
        <v>9</v>
      </c>
      <c r="D11" s="9"/>
      <c r="E11" s="3"/>
    </row>
    <row r="12" spans="1:7" x14ac:dyDescent="0.35">
      <c r="A12">
        <v>12</v>
      </c>
      <c r="B12" s="60" t="s">
        <v>14</v>
      </c>
      <c r="C12" s="11" t="s">
        <v>9</v>
      </c>
      <c r="D12" s="9"/>
      <c r="E12" s="3"/>
    </row>
    <row r="13" spans="1:7" x14ac:dyDescent="0.35">
      <c r="A13">
        <v>13</v>
      </c>
      <c r="B13" s="42" t="s">
        <v>15</v>
      </c>
      <c r="C13" s="11" t="s">
        <v>9</v>
      </c>
      <c r="D13" s="9"/>
      <c r="E13" s="3"/>
    </row>
    <row r="14" spans="1:7" x14ac:dyDescent="0.35">
      <c r="A14">
        <v>14</v>
      </c>
      <c r="B14" s="42" t="s">
        <v>16</v>
      </c>
      <c r="C14" s="11" t="s">
        <v>9</v>
      </c>
      <c r="D14" s="9"/>
      <c r="E14" s="3"/>
    </row>
    <row r="15" spans="1:7" x14ac:dyDescent="0.35">
      <c r="A15">
        <v>15</v>
      </c>
    </row>
    <row r="16" spans="1:7" x14ac:dyDescent="0.35">
      <c r="A16">
        <v>16</v>
      </c>
      <c r="B16" s="2" t="s">
        <v>17</v>
      </c>
      <c r="C16" s="13"/>
      <c r="D16" s="15"/>
      <c r="E16" s="15"/>
      <c r="F16" s="15"/>
      <c r="G16" s="7"/>
    </row>
    <row r="17" spans="1:7" x14ac:dyDescent="0.35">
      <c r="A17">
        <v>17</v>
      </c>
      <c r="B17" s="7" t="s">
        <v>18</v>
      </c>
      <c r="C17" s="13"/>
      <c r="D17" s="15"/>
      <c r="E17" s="15"/>
      <c r="F17" s="20" t="s">
        <v>19</v>
      </c>
      <c r="G17" s="7"/>
    </row>
    <row r="18" spans="1:7" ht="29" x14ac:dyDescent="0.35">
      <c r="A18">
        <v>18</v>
      </c>
      <c r="B18" s="49" t="s">
        <v>138</v>
      </c>
      <c r="C18" s="11" t="s">
        <v>20</v>
      </c>
      <c r="D18" s="17"/>
      <c r="E18" s="11" t="s">
        <v>9</v>
      </c>
      <c r="F18" s="17"/>
      <c r="G18" s="88" t="s">
        <v>21</v>
      </c>
    </row>
    <row r="19" spans="1:7" ht="29" x14ac:dyDescent="0.35">
      <c r="A19">
        <v>19</v>
      </c>
      <c r="B19" s="49" t="s">
        <v>136</v>
      </c>
      <c r="C19" s="50" t="s">
        <v>9</v>
      </c>
      <c r="D19" s="51"/>
      <c r="E19" s="52" t="s">
        <v>9</v>
      </c>
      <c r="F19" s="17"/>
      <c r="G19" s="88"/>
    </row>
    <row r="20" spans="1:7" ht="43.5" x14ac:dyDescent="0.35">
      <c r="A20">
        <v>20</v>
      </c>
      <c r="B20" s="49" t="s">
        <v>22</v>
      </c>
      <c r="C20" s="52" t="s">
        <v>20</v>
      </c>
      <c r="D20" s="17"/>
      <c r="E20" s="52" t="s">
        <v>9</v>
      </c>
      <c r="F20" s="17"/>
      <c r="G20" s="88"/>
    </row>
    <row r="21" spans="1:7" ht="50.15" customHeight="1" x14ac:dyDescent="0.35">
      <c r="A21">
        <v>21</v>
      </c>
      <c r="B21" s="43" t="s">
        <v>23</v>
      </c>
      <c r="C21" s="11" t="s">
        <v>20</v>
      </c>
      <c r="D21" s="17"/>
      <c r="E21" s="11" t="s">
        <v>9</v>
      </c>
      <c r="F21" s="17"/>
      <c r="G21" s="88"/>
    </row>
    <row r="22" spans="1:7" ht="33" customHeight="1" x14ac:dyDescent="0.35">
      <c r="A22">
        <v>22</v>
      </c>
      <c r="B22" s="49" t="s">
        <v>135</v>
      </c>
      <c r="C22" s="10" t="s">
        <v>9</v>
      </c>
      <c r="D22" s="17"/>
      <c r="E22" s="52" t="s">
        <v>9</v>
      </c>
      <c r="F22" s="17"/>
      <c r="G22"/>
    </row>
    <row r="23" spans="1:7" s="48" customFormat="1" x14ac:dyDescent="0.35">
      <c r="A23">
        <v>23</v>
      </c>
      <c r="B23" s="49" t="s">
        <v>24</v>
      </c>
      <c r="C23" s="52" t="s">
        <v>20</v>
      </c>
      <c r="D23" s="51"/>
      <c r="E23" s="52" t="s">
        <v>9</v>
      </c>
      <c r="F23" s="51"/>
    </row>
    <row r="24" spans="1:7" ht="29" x14ac:dyDescent="0.35">
      <c r="A24">
        <v>24</v>
      </c>
      <c r="B24" s="49" t="s">
        <v>139</v>
      </c>
      <c r="C24" s="10" t="s">
        <v>9</v>
      </c>
      <c r="D24" s="17"/>
      <c r="E24" s="52" t="s">
        <v>9</v>
      </c>
      <c r="F24" s="17"/>
      <c r="G24" s="18"/>
    </row>
    <row r="25" spans="1:7" ht="29" x14ac:dyDescent="0.35">
      <c r="A25">
        <v>25</v>
      </c>
      <c r="B25" s="49" t="s">
        <v>140</v>
      </c>
      <c r="C25" s="10" t="s">
        <v>9</v>
      </c>
      <c r="D25" s="17"/>
      <c r="E25" s="52" t="s">
        <v>9</v>
      </c>
      <c r="F25" s="17"/>
      <c r="G25" s="18"/>
    </row>
    <row r="26" spans="1:7" ht="29" x14ac:dyDescent="0.35">
      <c r="A26">
        <v>26</v>
      </c>
      <c r="B26" s="49" t="s">
        <v>25</v>
      </c>
      <c r="C26" s="52" t="s">
        <v>26</v>
      </c>
      <c r="D26" s="51"/>
      <c r="E26" s="11" t="s">
        <v>9</v>
      </c>
      <c r="F26" s="17"/>
      <c r="G26" s="18"/>
    </row>
    <row r="27" spans="1:7" x14ac:dyDescent="0.35">
      <c r="A27">
        <v>27</v>
      </c>
      <c r="B27" s="49" t="s">
        <v>27</v>
      </c>
      <c r="C27" s="52" t="s">
        <v>26</v>
      </c>
      <c r="D27" s="51"/>
      <c r="E27" s="11" t="s">
        <v>9</v>
      </c>
      <c r="F27" s="17"/>
      <c r="G27" s="18"/>
    </row>
    <row r="28" spans="1:7" ht="29" x14ac:dyDescent="0.35">
      <c r="A28">
        <v>28</v>
      </c>
      <c r="B28" s="49" t="s">
        <v>28</v>
      </c>
      <c r="C28" s="52" t="s">
        <v>29</v>
      </c>
      <c r="D28" s="51"/>
      <c r="E28" s="11" t="s">
        <v>9</v>
      </c>
      <c r="F28" s="17"/>
      <c r="G28" s="18"/>
    </row>
    <row r="29" spans="1:7" ht="29" x14ac:dyDescent="0.35">
      <c r="A29">
        <v>29</v>
      </c>
      <c r="B29" s="67" t="s">
        <v>30</v>
      </c>
      <c r="C29" s="52" t="s">
        <v>29</v>
      </c>
      <c r="D29" s="51"/>
      <c r="E29" s="11" t="s">
        <v>9</v>
      </c>
      <c r="F29" s="17"/>
      <c r="G29" s="18"/>
    </row>
    <row r="30" spans="1:7" ht="29" x14ac:dyDescent="0.35">
      <c r="A30">
        <v>30</v>
      </c>
      <c r="B30" s="49" t="s">
        <v>31</v>
      </c>
      <c r="C30" s="52" t="s">
        <v>26</v>
      </c>
      <c r="D30" s="51"/>
      <c r="E30" s="11" t="s">
        <v>9</v>
      </c>
      <c r="F30" s="17"/>
      <c r="G30" s="18"/>
    </row>
    <row r="31" spans="1:7" x14ac:dyDescent="0.35">
      <c r="A31">
        <v>31</v>
      </c>
      <c r="B31" s="67" t="s">
        <v>32</v>
      </c>
      <c r="C31" s="52" t="s">
        <v>29</v>
      </c>
      <c r="D31" s="51"/>
      <c r="E31" s="11" t="s">
        <v>9</v>
      </c>
      <c r="F31" s="17"/>
      <c r="G31" s="18"/>
    </row>
    <row r="32" spans="1:7" ht="29" x14ac:dyDescent="0.35">
      <c r="A32">
        <v>32</v>
      </c>
      <c r="B32" s="49" t="s">
        <v>33</v>
      </c>
      <c r="C32" s="52" t="s">
        <v>26</v>
      </c>
      <c r="D32" s="51"/>
      <c r="E32" s="11" t="s">
        <v>9</v>
      </c>
      <c r="F32" s="17"/>
      <c r="G32" s="18"/>
    </row>
    <row r="33" spans="1:7" ht="43.5" x14ac:dyDescent="0.35">
      <c r="A33">
        <v>33</v>
      </c>
      <c r="B33" s="49" t="s">
        <v>34</v>
      </c>
      <c r="C33" s="52" t="s">
        <v>26</v>
      </c>
      <c r="D33" s="51"/>
      <c r="E33" s="11" t="s">
        <v>9</v>
      </c>
      <c r="F33" s="17"/>
      <c r="G33" s="18" t="s">
        <v>1</v>
      </c>
    </row>
    <row r="34" spans="1:7" ht="29" x14ac:dyDescent="0.35">
      <c r="A34">
        <v>34</v>
      </c>
      <c r="B34" s="49" t="s">
        <v>35</v>
      </c>
      <c r="C34" s="52" t="s">
        <v>26</v>
      </c>
      <c r="D34" s="51"/>
      <c r="E34" s="11" t="s">
        <v>9</v>
      </c>
      <c r="F34" s="17"/>
      <c r="G34" s="18"/>
    </row>
    <row r="35" spans="1:7" ht="29" x14ac:dyDescent="0.35">
      <c r="A35">
        <v>35</v>
      </c>
      <c r="B35" s="67" t="s">
        <v>134</v>
      </c>
      <c r="C35" s="52" t="s">
        <v>9</v>
      </c>
      <c r="D35" s="51"/>
      <c r="E35" s="52" t="s">
        <v>9</v>
      </c>
      <c r="F35" s="17"/>
      <c r="G35" s="18"/>
    </row>
    <row r="36" spans="1:7" ht="29" x14ac:dyDescent="0.35">
      <c r="A36">
        <v>36</v>
      </c>
      <c r="B36" s="67" t="s">
        <v>36</v>
      </c>
      <c r="C36" s="52" t="s">
        <v>29</v>
      </c>
      <c r="D36" s="51"/>
      <c r="E36" s="11" t="s">
        <v>9</v>
      </c>
      <c r="F36" s="17"/>
      <c r="G36" s="18"/>
    </row>
    <row r="37" spans="1:7" ht="29" x14ac:dyDescent="0.35">
      <c r="A37">
        <v>37</v>
      </c>
      <c r="B37" s="49" t="s">
        <v>37</v>
      </c>
      <c r="C37" s="52" t="s">
        <v>9</v>
      </c>
      <c r="D37" s="51"/>
      <c r="E37" s="11" t="s">
        <v>9</v>
      </c>
      <c r="F37" s="17"/>
      <c r="G37" s="18"/>
    </row>
    <row r="38" spans="1:7" ht="87" x14ac:dyDescent="0.35">
      <c r="A38">
        <v>38</v>
      </c>
      <c r="B38" s="49" t="s">
        <v>38</v>
      </c>
      <c r="C38" s="52" t="s">
        <v>9</v>
      </c>
      <c r="D38" s="51"/>
      <c r="E38" s="11"/>
      <c r="F38" s="19" t="s">
        <v>1</v>
      </c>
      <c r="G38" s="61" t="s">
        <v>39</v>
      </c>
    </row>
    <row r="39" spans="1:7" x14ac:dyDescent="0.35">
      <c r="A39">
        <v>39</v>
      </c>
      <c r="B39" s="49" t="s">
        <v>40</v>
      </c>
      <c r="C39" s="52" t="s">
        <v>20</v>
      </c>
      <c r="D39" s="51"/>
      <c r="E39" s="11"/>
      <c r="F39" s="19"/>
      <c r="G39" s="18"/>
    </row>
    <row r="40" spans="1:7" s="66" customFormat="1" x14ac:dyDescent="0.35">
      <c r="A40">
        <v>40</v>
      </c>
      <c r="B40" s="62" t="s">
        <v>41</v>
      </c>
      <c r="C40" s="52"/>
      <c r="D40" s="63"/>
      <c r="E40" s="64"/>
      <c r="F40" s="65"/>
      <c r="G40" s="61"/>
    </row>
    <row r="41" spans="1:7" ht="48.75" customHeight="1" x14ac:dyDescent="0.35">
      <c r="A41">
        <v>41</v>
      </c>
      <c r="B41" s="89" t="s">
        <v>42</v>
      </c>
      <c r="C41" s="89"/>
      <c r="D41" s="89"/>
      <c r="E41" s="3"/>
      <c r="G41" s="3" t="s">
        <v>1</v>
      </c>
    </row>
    <row r="42" spans="1:7" x14ac:dyDescent="0.35">
      <c r="A42">
        <v>42</v>
      </c>
      <c r="B42" s="53" t="s">
        <v>43</v>
      </c>
      <c r="C42" s="11" t="s">
        <v>9</v>
      </c>
      <c r="D42" s="9"/>
    </row>
    <row r="43" spans="1:7" x14ac:dyDescent="0.35">
      <c r="A43">
        <v>43</v>
      </c>
      <c r="B43" s="53" t="s">
        <v>44</v>
      </c>
      <c r="C43" s="11" t="s">
        <v>9</v>
      </c>
      <c r="D43" s="9"/>
      <c r="E43" s="8" t="s">
        <v>45</v>
      </c>
      <c r="F43" s="19"/>
      <c r="G43" s="18"/>
    </row>
    <row r="44" spans="1:7" x14ac:dyDescent="0.35">
      <c r="A44">
        <v>44</v>
      </c>
      <c r="B44" s="53" t="s">
        <v>137</v>
      </c>
      <c r="C44" s="11" t="s">
        <v>9</v>
      </c>
      <c r="D44" s="9"/>
      <c r="E44" s="8"/>
      <c r="F44" s="19"/>
      <c r="G44" s="18"/>
    </row>
    <row r="45" spans="1:7" s="48" customFormat="1" x14ac:dyDescent="0.35">
      <c r="A45">
        <v>45</v>
      </c>
      <c r="B45" s="54" t="s">
        <v>46</v>
      </c>
      <c r="C45" s="52" t="s">
        <v>9</v>
      </c>
      <c r="D45" s="45"/>
      <c r="E45" s="46"/>
      <c r="F45" s="46"/>
      <c r="G45" s="47"/>
    </row>
    <row r="46" spans="1:7" x14ac:dyDescent="0.35">
      <c r="B46" s="16" t="s">
        <v>1</v>
      </c>
    </row>
  </sheetData>
  <mergeCells count="4">
    <mergeCell ref="B4:E4"/>
    <mergeCell ref="B6:C6"/>
    <mergeCell ref="G18:G21"/>
    <mergeCell ref="B41:D41"/>
  </mergeCells>
  <dataValidations count="5">
    <dataValidation type="list" allowBlank="1" showInputMessage="1" showErrorMessage="1" sqref="D39" xr:uid="{B293A1F8-F57C-4872-8905-96F0145E0098}">
      <formula1>"Limited, Reasonable"</formula1>
    </dataValidation>
    <dataValidation type="list" allowBlank="1" showInputMessage="1" showErrorMessage="1" sqref="D18 D20:D21" xr:uid="{696E93AA-5944-4029-88DF-B18DC5D059A2}">
      <formula1>"Full Conformance, Non-conformance"</formula1>
    </dataValidation>
    <dataValidation type="list" allowBlank="1" showInputMessage="1" showErrorMessage="1" sqref="D23" xr:uid="{20784A9F-F764-47F3-9E03-4A90F99B3B14}">
      <formula1>"Long, Flat"</formula1>
    </dataValidation>
    <dataValidation type="list" allowBlank="1" showInputMessage="1" showErrorMessage="1" sqref="D32:D35 D30 D26:D27" xr:uid="{AFCAB5C3-F0DD-47B8-84E0-BE8E295B7729}">
      <formula1>"Yes, No"</formula1>
    </dataValidation>
    <dataValidation type="list" allowBlank="1" showInputMessage="1" showErrorMessage="1" sqref="D36 D31 D28:D29" xr:uid="{8EF364E4-347A-4CFB-A118-80F8941CBC1D}">
      <formula1>"Yes, No, N/A"</formula1>
    </dataValidation>
  </dataValidations>
  <printOptions headings="1"/>
  <pageMargins left="0.7" right="0.7" top="0.75" bottom="0.75" header="0.3" footer="0.3"/>
  <pageSetup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A2" workbookViewId="0">
      <selection activeCell="A2" sqref="A2:A39"/>
    </sheetView>
  </sheetViews>
  <sheetFormatPr defaultColWidth="9.1796875" defaultRowHeight="15" x14ac:dyDescent="0.3"/>
  <cols>
    <col min="1" max="1" width="3.6328125" style="24" customWidth="1"/>
    <col min="2" max="2" width="42.453125" style="24" customWidth="1"/>
    <col min="3" max="3" width="60.7265625" style="29" customWidth="1"/>
    <col min="4" max="4" width="21.81640625" style="30" customWidth="1"/>
    <col min="5" max="5" width="23.453125" style="30" customWidth="1"/>
    <col min="6" max="6" width="29" style="30" bestFit="1" customWidth="1"/>
    <col min="7" max="8" width="35.453125" style="30" customWidth="1"/>
    <col min="9" max="9" width="54.6328125" style="24" customWidth="1"/>
    <col min="10" max="10" width="41.90625" style="24" customWidth="1"/>
    <col min="11" max="16384" width="9.1796875" style="24"/>
  </cols>
  <sheetData>
    <row r="1" spans="1:10" ht="15.5" thickBot="1" x14ac:dyDescent="0.35">
      <c r="A1" s="21"/>
      <c r="B1" s="21"/>
      <c r="C1" s="22"/>
      <c r="D1" s="23"/>
      <c r="E1" s="23"/>
      <c r="F1" s="23"/>
      <c r="G1" s="23"/>
      <c r="H1" s="23"/>
      <c r="I1" s="21"/>
      <c r="J1" s="21"/>
    </row>
    <row r="2" spans="1:10" s="25" customFormat="1" ht="144" customHeight="1" thickBot="1" x14ac:dyDescent="0.35">
      <c r="A2" s="85">
        <v>1</v>
      </c>
      <c r="B2" s="39" t="s">
        <v>47</v>
      </c>
      <c r="C2" s="40" t="s">
        <v>48</v>
      </c>
      <c r="D2" s="40" t="s">
        <v>146</v>
      </c>
      <c r="E2" s="84" t="s">
        <v>141</v>
      </c>
      <c r="F2" s="84" t="s">
        <v>142</v>
      </c>
      <c r="G2" s="84" t="s">
        <v>143</v>
      </c>
      <c r="H2" s="84" t="s">
        <v>144</v>
      </c>
      <c r="I2" s="84" t="s">
        <v>145</v>
      </c>
      <c r="J2" s="84" t="s">
        <v>19</v>
      </c>
    </row>
    <row r="3" spans="1:10" s="25" customFormat="1" ht="30" customHeight="1" x14ac:dyDescent="0.3">
      <c r="A3" s="85">
        <v>2</v>
      </c>
      <c r="B3" s="92" t="s">
        <v>49</v>
      </c>
      <c r="C3" s="93"/>
      <c r="D3" s="93"/>
      <c r="E3" s="93"/>
      <c r="F3" s="93"/>
      <c r="G3" s="93"/>
      <c r="H3" s="93"/>
      <c r="I3" s="93"/>
      <c r="J3" s="93"/>
    </row>
    <row r="4" spans="1:10" ht="30" customHeight="1" x14ac:dyDescent="0.3">
      <c r="A4" s="85">
        <v>3</v>
      </c>
      <c r="B4" s="32" t="s">
        <v>50</v>
      </c>
      <c r="C4" s="33" t="s">
        <v>51</v>
      </c>
      <c r="D4" s="33"/>
      <c r="E4" s="44"/>
      <c r="F4" s="44"/>
      <c r="G4" s="34"/>
      <c r="H4" s="44"/>
      <c r="I4" s="36"/>
      <c r="J4" s="81"/>
    </row>
    <row r="5" spans="1:10" ht="30" customHeight="1" x14ac:dyDescent="0.3">
      <c r="A5" s="85">
        <v>4</v>
      </c>
      <c r="B5" s="35" t="s">
        <v>52</v>
      </c>
      <c r="C5" s="36" t="s">
        <v>53</v>
      </c>
      <c r="D5" s="33"/>
      <c r="E5" s="44"/>
      <c r="F5" s="44"/>
      <c r="G5" s="34"/>
      <c r="H5" s="44"/>
      <c r="I5" s="36"/>
      <c r="J5" s="81"/>
    </row>
    <row r="6" spans="1:10" ht="30" customHeight="1" x14ac:dyDescent="0.3">
      <c r="A6" s="85">
        <v>5</v>
      </c>
      <c r="B6" s="35" t="s">
        <v>54</v>
      </c>
      <c r="C6" s="36" t="s">
        <v>55</v>
      </c>
      <c r="D6" s="33"/>
      <c r="E6" s="44"/>
      <c r="F6" s="44"/>
      <c r="G6" s="34"/>
      <c r="H6" s="44"/>
      <c r="I6" s="36"/>
      <c r="J6" s="81"/>
    </row>
    <row r="7" spans="1:10" ht="30" customHeight="1" x14ac:dyDescent="0.3">
      <c r="A7" s="85">
        <v>6</v>
      </c>
      <c r="B7" s="35" t="s">
        <v>56</v>
      </c>
      <c r="C7" s="36" t="s">
        <v>57</v>
      </c>
      <c r="D7" s="33"/>
      <c r="E7" s="44"/>
      <c r="F7" s="44"/>
      <c r="G7" s="34"/>
      <c r="H7" s="44"/>
      <c r="I7" s="36"/>
      <c r="J7" s="81"/>
    </row>
    <row r="8" spans="1:10" ht="30" customHeight="1" x14ac:dyDescent="0.3">
      <c r="A8" s="85">
        <v>7</v>
      </c>
      <c r="B8" s="35" t="s">
        <v>58</v>
      </c>
      <c r="C8" s="36" t="s">
        <v>59</v>
      </c>
      <c r="D8" s="33"/>
      <c r="E8" s="44"/>
      <c r="F8" s="44"/>
      <c r="G8" s="34"/>
      <c r="H8" s="44"/>
      <c r="I8" s="36"/>
      <c r="J8" s="81"/>
    </row>
    <row r="9" spans="1:10" ht="30" customHeight="1" x14ac:dyDescent="0.3">
      <c r="A9" s="85">
        <v>8</v>
      </c>
      <c r="B9" s="57" t="s">
        <v>60</v>
      </c>
      <c r="C9" s="58" t="s">
        <v>61</v>
      </c>
      <c r="D9" s="33"/>
      <c r="E9" s="44"/>
      <c r="F9" s="44"/>
      <c r="G9" s="34"/>
      <c r="H9" s="44"/>
      <c r="I9" s="36"/>
      <c r="J9" s="81"/>
    </row>
    <row r="10" spans="1:10" ht="30" customHeight="1" x14ac:dyDescent="0.3">
      <c r="A10" s="85">
        <v>9</v>
      </c>
      <c r="B10" s="35" t="s">
        <v>62</v>
      </c>
      <c r="C10" s="36" t="s">
        <v>63</v>
      </c>
      <c r="D10" s="33"/>
      <c r="E10" s="44"/>
      <c r="F10" s="44"/>
      <c r="G10" s="34"/>
      <c r="H10" s="44"/>
      <c r="I10" s="36"/>
      <c r="J10" s="81"/>
    </row>
    <row r="11" spans="1:10" ht="30" customHeight="1" x14ac:dyDescent="0.3">
      <c r="A11" s="85">
        <v>10</v>
      </c>
      <c r="B11" s="90" t="s">
        <v>64</v>
      </c>
      <c r="C11" s="91"/>
      <c r="D11" s="91"/>
      <c r="E11" s="91"/>
      <c r="F11" s="91"/>
      <c r="G11" s="91"/>
      <c r="H11" s="91"/>
      <c r="I11" s="91"/>
      <c r="J11" s="91"/>
    </row>
    <row r="12" spans="1:10" ht="30" customHeight="1" x14ac:dyDescent="0.3">
      <c r="A12" s="85">
        <v>11</v>
      </c>
      <c r="B12" s="32" t="s">
        <v>65</v>
      </c>
      <c r="C12" s="33" t="s">
        <v>66</v>
      </c>
      <c r="D12" s="33"/>
      <c r="E12" s="44"/>
      <c r="F12" s="44"/>
      <c r="G12" s="34"/>
      <c r="H12" s="44"/>
      <c r="I12" s="80"/>
      <c r="J12" s="81"/>
    </row>
    <row r="13" spans="1:10" ht="30" customHeight="1" x14ac:dyDescent="0.3">
      <c r="A13" s="85">
        <v>12</v>
      </c>
      <c r="B13" s="35" t="s">
        <v>67</v>
      </c>
      <c r="C13" s="36" t="s">
        <v>68</v>
      </c>
      <c r="D13" s="33"/>
      <c r="E13" s="44"/>
      <c r="F13" s="44"/>
      <c r="G13" s="34"/>
      <c r="H13" s="44"/>
      <c r="I13" s="80"/>
      <c r="J13" s="81"/>
    </row>
    <row r="14" spans="1:10" ht="30" customHeight="1" x14ac:dyDescent="0.3">
      <c r="A14" s="85">
        <v>13</v>
      </c>
      <c r="B14" s="35" t="s">
        <v>69</v>
      </c>
      <c r="C14" s="36" t="s">
        <v>70</v>
      </c>
      <c r="D14" s="33"/>
      <c r="E14" s="44"/>
      <c r="F14" s="44"/>
      <c r="G14" s="34"/>
      <c r="H14" s="44"/>
      <c r="I14" s="80"/>
      <c r="J14" s="81"/>
    </row>
    <row r="15" spans="1:10" ht="30" customHeight="1" x14ac:dyDescent="0.3">
      <c r="A15" s="85">
        <v>14</v>
      </c>
      <c r="B15" s="35" t="s">
        <v>71</v>
      </c>
      <c r="C15" s="36" t="s">
        <v>72</v>
      </c>
      <c r="D15" s="33"/>
      <c r="E15" s="44"/>
      <c r="F15" s="44"/>
      <c r="G15" s="34"/>
      <c r="H15" s="44"/>
      <c r="I15" s="80"/>
      <c r="J15" s="81"/>
    </row>
    <row r="16" spans="1:10" ht="30" customHeight="1" x14ac:dyDescent="0.3">
      <c r="A16" s="85">
        <v>15</v>
      </c>
      <c r="B16" s="35" t="s">
        <v>73</v>
      </c>
      <c r="C16" s="36" t="s">
        <v>74</v>
      </c>
      <c r="D16" s="33"/>
      <c r="E16" s="44"/>
      <c r="F16" s="44"/>
      <c r="G16" s="34"/>
      <c r="H16" s="44"/>
      <c r="I16" s="80"/>
      <c r="J16" s="81"/>
    </row>
    <row r="17" spans="1:10" ht="30" customHeight="1" x14ac:dyDescent="0.3">
      <c r="A17" s="85">
        <v>16</v>
      </c>
      <c r="B17" s="90" t="s">
        <v>75</v>
      </c>
      <c r="C17" s="91"/>
      <c r="D17" s="91"/>
      <c r="E17" s="91"/>
      <c r="F17" s="91"/>
      <c r="G17" s="91"/>
      <c r="H17" s="91"/>
      <c r="I17" s="91"/>
      <c r="J17" s="91"/>
    </row>
    <row r="18" spans="1:10" ht="30" customHeight="1" x14ac:dyDescent="0.3">
      <c r="A18" s="85">
        <v>17</v>
      </c>
      <c r="B18" s="32" t="s">
        <v>76</v>
      </c>
      <c r="C18" s="33" t="s">
        <v>77</v>
      </c>
      <c r="D18" s="33"/>
      <c r="E18" s="44"/>
      <c r="F18" s="44"/>
      <c r="G18" s="34"/>
      <c r="H18" s="44"/>
      <c r="I18" s="80"/>
      <c r="J18" s="81"/>
    </row>
    <row r="19" spans="1:10" ht="30" customHeight="1" x14ac:dyDescent="0.3">
      <c r="A19" s="85">
        <v>18</v>
      </c>
      <c r="B19" s="35" t="s">
        <v>78</v>
      </c>
      <c r="C19" s="36" t="s">
        <v>79</v>
      </c>
      <c r="D19" s="33"/>
      <c r="E19" s="44"/>
      <c r="F19" s="44"/>
      <c r="G19" s="34"/>
      <c r="H19" s="44"/>
      <c r="I19" s="80"/>
      <c r="J19" s="81"/>
    </row>
    <row r="20" spans="1:10" ht="30" customHeight="1" x14ac:dyDescent="0.3">
      <c r="A20" s="85">
        <v>19</v>
      </c>
      <c r="B20" s="35" t="s">
        <v>80</v>
      </c>
      <c r="C20" s="36" t="s">
        <v>81</v>
      </c>
      <c r="D20" s="33"/>
      <c r="E20" s="44"/>
      <c r="F20" s="44"/>
      <c r="G20" s="34"/>
      <c r="H20" s="44"/>
      <c r="I20" s="80"/>
      <c r="J20" s="81"/>
    </row>
    <row r="21" spans="1:10" ht="30" customHeight="1" x14ac:dyDescent="0.3">
      <c r="A21" s="85">
        <v>20</v>
      </c>
      <c r="B21" s="35" t="s">
        <v>82</v>
      </c>
      <c r="C21" s="36" t="s">
        <v>83</v>
      </c>
      <c r="D21" s="33"/>
      <c r="E21" s="44"/>
      <c r="F21" s="44"/>
      <c r="G21" s="34"/>
      <c r="H21" s="44"/>
      <c r="I21" s="80"/>
      <c r="J21" s="81"/>
    </row>
    <row r="22" spans="1:10" ht="30" customHeight="1" x14ac:dyDescent="0.3">
      <c r="A22" s="85">
        <v>21</v>
      </c>
      <c r="B22" s="35" t="s">
        <v>84</v>
      </c>
      <c r="C22" s="36" t="s">
        <v>85</v>
      </c>
      <c r="D22" s="33"/>
      <c r="E22" s="44"/>
      <c r="F22" s="44"/>
      <c r="G22" s="34"/>
      <c r="H22" s="44"/>
      <c r="I22" s="80"/>
      <c r="J22" s="81"/>
    </row>
    <row r="23" spans="1:10" ht="30" customHeight="1" x14ac:dyDescent="0.3">
      <c r="A23" s="85">
        <v>22</v>
      </c>
      <c r="B23" s="32" t="s">
        <v>86</v>
      </c>
      <c r="C23" s="33" t="s">
        <v>87</v>
      </c>
      <c r="D23" s="33"/>
      <c r="E23" s="44"/>
      <c r="F23" s="44"/>
      <c r="G23" s="34"/>
      <c r="H23" s="44"/>
      <c r="I23" s="80"/>
      <c r="J23" s="81"/>
    </row>
    <row r="24" spans="1:10" ht="30" customHeight="1" x14ac:dyDescent="0.3">
      <c r="A24" s="85">
        <v>23</v>
      </c>
      <c r="B24" s="35" t="s">
        <v>88</v>
      </c>
      <c r="C24" s="36" t="s">
        <v>89</v>
      </c>
      <c r="D24" s="33"/>
      <c r="E24" s="44"/>
      <c r="F24" s="44"/>
      <c r="G24" s="34"/>
      <c r="H24" s="44"/>
      <c r="I24" s="80"/>
      <c r="J24" s="81"/>
    </row>
    <row r="25" spans="1:10" ht="30" customHeight="1" x14ac:dyDescent="0.3">
      <c r="A25" s="85">
        <v>24</v>
      </c>
      <c r="B25" s="35" t="s">
        <v>90</v>
      </c>
      <c r="C25" s="36" t="s">
        <v>91</v>
      </c>
      <c r="D25" s="33"/>
      <c r="E25" s="44"/>
      <c r="F25" s="44"/>
      <c r="G25" s="34"/>
      <c r="H25" s="44"/>
      <c r="I25" s="80"/>
      <c r="J25" s="81"/>
    </row>
    <row r="26" spans="1:10" ht="30" customHeight="1" x14ac:dyDescent="0.3">
      <c r="A26" s="85">
        <v>25</v>
      </c>
      <c r="B26" s="35" t="s">
        <v>92</v>
      </c>
      <c r="C26" s="36" t="s">
        <v>93</v>
      </c>
      <c r="D26" s="33"/>
      <c r="E26" s="44"/>
      <c r="F26" s="44"/>
      <c r="G26" s="34"/>
      <c r="H26" s="44"/>
      <c r="I26" s="80"/>
      <c r="J26" s="81"/>
    </row>
    <row r="27" spans="1:10" ht="30" customHeight="1" x14ac:dyDescent="0.3">
      <c r="A27" s="85">
        <v>26</v>
      </c>
      <c r="B27" s="32" t="s">
        <v>94</v>
      </c>
      <c r="C27" s="33" t="s">
        <v>95</v>
      </c>
      <c r="D27" s="33"/>
      <c r="E27" s="44"/>
      <c r="F27" s="44"/>
      <c r="G27" s="34"/>
      <c r="H27" s="44"/>
      <c r="I27" s="80"/>
      <c r="J27" s="81"/>
    </row>
    <row r="28" spans="1:10" ht="30" customHeight="1" x14ac:dyDescent="0.3">
      <c r="A28" s="85">
        <v>27</v>
      </c>
      <c r="B28" s="90" t="s">
        <v>96</v>
      </c>
      <c r="C28" s="91"/>
      <c r="D28" s="91"/>
      <c r="E28" s="91"/>
      <c r="F28" s="91"/>
      <c r="G28" s="91"/>
      <c r="H28" s="91"/>
      <c r="I28" s="91"/>
      <c r="J28" s="91"/>
    </row>
    <row r="29" spans="1:10" ht="51.75" customHeight="1" x14ac:dyDescent="0.3">
      <c r="A29" s="85">
        <v>28</v>
      </c>
      <c r="B29" s="32" t="s">
        <v>97</v>
      </c>
      <c r="C29" s="36" t="s">
        <v>98</v>
      </c>
      <c r="D29" s="33"/>
      <c r="E29" s="44"/>
      <c r="F29" s="44"/>
      <c r="G29" s="34"/>
      <c r="H29" s="44"/>
      <c r="I29" s="80"/>
      <c r="J29" s="81"/>
    </row>
    <row r="30" spans="1:10" ht="30" customHeight="1" x14ac:dyDescent="0.3">
      <c r="A30" s="85">
        <v>29</v>
      </c>
      <c r="B30" s="35" t="s">
        <v>99</v>
      </c>
      <c r="C30" s="36" t="s">
        <v>100</v>
      </c>
      <c r="D30" s="33"/>
      <c r="E30" s="44"/>
      <c r="F30" s="44"/>
      <c r="G30" s="34"/>
      <c r="H30" s="44"/>
      <c r="I30" s="80"/>
      <c r="J30" s="81"/>
    </row>
    <row r="31" spans="1:10" ht="30" customHeight="1" x14ac:dyDescent="0.3">
      <c r="A31" s="85">
        <v>30</v>
      </c>
      <c r="B31" s="35" t="s">
        <v>101</v>
      </c>
      <c r="C31" s="36" t="s">
        <v>102</v>
      </c>
      <c r="D31" s="33"/>
      <c r="E31" s="44"/>
      <c r="F31" s="44"/>
      <c r="G31" s="34"/>
      <c r="H31" s="44"/>
      <c r="I31" s="80"/>
      <c r="J31" s="81"/>
    </row>
    <row r="32" spans="1:10" ht="30" customHeight="1" x14ac:dyDescent="0.3">
      <c r="A32" s="85">
        <v>31</v>
      </c>
      <c r="B32" s="35" t="s">
        <v>103</v>
      </c>
      <c r="C32" s="36" t="s">
        <v>104</v>
      </c>
      <c r="D32" s="33"/>
      <c r="E32" s="44"/>
      <c r="F32" s="44"/>
      <c r="G32" s="34"/>
      <c r="H32" s="44"/>
      <c r="I32" s="80"/>
      <c r="J32" s="81"/>
    </row>
    <row r="33" spans="1:10" ht="30" customHeight="1" x14ac:dyDescent="0.3">
      <c r="A33" s="85">
        <v>32</v>
      </c>
      <c r="B33" s="90" t="s">
        <v>105</v>
      </c>
      <c r="C33" s="91"/>
      <c r="D33" s="91"/>
      <c r="E33" s="91"/>
      <c r="F33" s="91"/>
      <c r="G33" s="91"/>
      <c r="H33" s="91"/>
      <c r="I33" s="91"/>
      <c r="J33" s="91"/>
    </row>
    <row r="34" spans="1:10" ht="30" customHeight="1" x14ac:dyDescent="0.3">
      <c r="A34" s="85">
        <v>33</v>
      </c>
      <c r="B34" s="32" t="s">
        <v>106</v>
      </c>
      <c r="C34" s="33" t="s">
        <v>107</v>
      </c>
      <c r="D34" s="33"/>
      <c r="E34" s="44"/>
      <c r="F34" s="44"/>
      <c r="G34" s="34"/>
      <c r="H34" s="44"/>
      <c r="I34" s="80"/>
      <c r="J34" s="81"/>
    </row>
    <row r="35" spans="1:10" ht="30" customHeight="1" x14ac:dyDescent="0.3">
      <c r="A35" s="85">
        <v>34</v>
      </c>
      <c r="B35" s="35" t="s">
        <v>108</v>
      </c>
      <c r="C35" s="36" t="s">
        <v>109</v>
      </c>
      <c r="D35" s="33"/>
      <c r="E35" s="44"/>
      <c r="F35" s="44"/>
      <c r="G35" s="34"/>
      <c r="H35" s="44"/>
      <c r="I35" s="80"/>
      <c r="J35" s="81"/>
    </row>
    <row r="36" spans="1:10" ht="30" customHeight="1" x14ac:dyDescent="0.3">
      <c r="A36" s="85">
        <v>35</v>
      </c>
      <c r="B36" s="35" t="s">
        <v>110</v>
      </c>
      <c r="C36" s="36" t="s">
        <v>111</v>
      </c>
      <c r="D36" s="33"/>
      <c r="E36" s="44"/>
      <c r="F36" s="44"/>
      <c r="G36" s="34"/>
      <c r="H36" s="44"/>
      <c r="I36" s="80"/>
      <c r="J36" s="81"/>
    </row>
    <row r="37" spans="1:10" ht="30" customHeight="1" x14ac:dyDescent="0.3">
      <c r="A37" s="85">
        <v>36</v>
      </c>
      <c r="B37" s="35" t="s">
        <v>112</v>
      </c>
      <c r="C37" s="36" t="s">
        <v>113</v>
      </c>
      <c r="D37" s="33"/>
      <c r="E37" s="44"/>
      <c r="F37" s="44"/>
      <c r="G37" s="34"/>
      <c r="H37" s="44"/>
      <c r="I37" s="80"/>
      <c r="J37" s="81"/>
    </row>
    <row r="38" spans="1:10" ht="30" customHeight="1" x14ac:dyDescent="0.3">
      <c r="A38" s="85">
        <v>37</v>
      </c>
      <c r="B38" s="32" t="s">
        <v>114</v>
      </c>
      <c r="C38" s="33" t="s">
        <v>115</v>
      </c>
      <c r="D38" s="33"/>
      <c r="E38" s="44"/>
      <c r="F38" s="44"/>
      <c r="G38" s="34"/>
      <c r="H38" s="44"/>
      <c r="I38" s="80"/>
      <c r="J38" s="81"/>
    </row>
    <row r="39" spans="1:10" ht="30" customHeight="1" thickBot="1" x14ac:dyDescent="0.35">
      <c r="A39" s="85">
        <v>38</v>
      </c>
      <c r="B39" s="37" t="s">
        <v>116</v>
      </c>
      <c r="C39" s="38" t="s">
        <v>117</v>
      </c>
      <c r="D39" s="38"/>
      <c r="E39" s="38"/>
      <c r="F39" s="38"/>
      <c r="G39" s="55"/>
      <c r="H39" s="56"/>
      <c r="I39" s="82"/>
      <c r="J39" s="83"/>
    </row>
    <row r="40" spans="1:10" ht="6" customHeight="1" x14ac:dyDescent="0.3">
      <c r="A40" s="21"/>
      <c r="B40" s="26"/>
      <c r="C40" s="27"/>
      <c r="D40" s="28"/>
      <c r="E40" s="28"/>
      <c r="F40" s="28"/>
      <c r="G40" s="28"/>
      <c r="H40" s="28"/>
      <c r="I40" s="21"/>
      <c r="J40" s="21"/>
    </row>
    <row r="41" spans="1:10" x14ac:dyDescent="0.3">
      <c r="A41" s="26"/>
      <c r="B41" s="26"/>
      <c r="C41" s="27"/>
      <c r="D41" s="28"/>
      <c r="E41" s="28"/>
      <c r="F41" s="28"/>
      <c r="G41" s="28"/>
      <c r="H41" s="28"/>
      <c r="I41" s="26"/>
      <c r="J41" s="26"/>
    </row>
    <row r="42" spans="1:10" x14ac:dyDescent="0.3">
      <c r="A42" s="26"/>
      <c r="B42" s="26"/>
      <c r="C42" s="27"/>
      <c r="D42" s="28"/>
      <c r="E42" s="28"/>
      <c r="F42" s="28"/>
      <c r="G42" s="28"/>
      <c r="H42" s="28"/>
      <c r="I42" s="26"/>
      <c r="J42" s="26"/>
    </row>
  </sheetData>
  <mergeCells count="5">
    <mergeCell ref="B11:J11"/>
    <mergeCell ref="B3:J3"/>
    <mergeCell ref="B17:J17"/>
    <mergeCell ref="B28:J28"/>
    <mergeCell ref="B33:J33"/>
  </mergeCells>
  <dataValidations count="2">
    <dataValidation type="list" allowBlank="1" showInputMessage="1" showErrorMessage="1" sqref="E34:F39 E4:F10 E12:F16 E18:F27 E29:F32" xr:uid="{3551EB33-CAC1-4FF4-93A8-170802CE809A}">
      <formula1>"Primary, Secondary, N/A"</formula1>
    </dataValidation>
    <dataValidation type="list" allowBlank="1" showInputMessage="1" showErrorMessage="1" sqref="D34:D39 D12:D16 D29:D32 D4:D10 D18:D27" xr:uid="{1B64D8F9-8471-4DBE-80C7-AD868530C0BB}">
      <formula1>"Yes, No,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796875" defaultRowHeight="12.5" x14ac:dyDescent="0.25"/>
  <cols>
    <col min="1" max="1" width="9.1796875" style="68"/>
    <col min="2" max="2" width="30.54296875" style="68" bestFit="1" customWidth="1"/>
    <col min="3" max="3" width="12" style="68" bestFit="1" customWidth="1"/>
    <col min="4" max="7" width="8" style="68" bestFit="1" customWidth="1"/>
    <col min="8" max="8" width="10.54296875" style="68" bestFit="1" customWidth="1"/>
    <col min="9" max="16384" width="9.1796875" style="68"/>
  </cols>
  <sheetData>
    <row r="4" spans="2:50" x14ac:dyDescent="0.25">
      <c r="B4" s="72" t="s">
        <v>118</v>
      </c>
      <c r="C4" s="73">
        <v>2015</v>
      </c>
      <c r="D4" s="73">
        <v>2016</v>
      </c>
      <c r="E4" s="73">
        <v>2017</v>
      </c>
      <c r="F4" s="73">
        <v>2018</v>
      </c>
      <c r="G4" s="73">
        <v>2019</v>
      </c>
      <c r="H4" s="73">
        <v>2020</v>
      </c>
      <c r="I4" s="73">
        <v>2021</v>
      </c>
      <c r="J4" s="73">
        <v>2022</v>
      </c>
      <c r="K4" s="73">
        <v>2023</v>
      </c>
      <c r="L4" s="73">
        <v>2024</v>
      </c>
      <c r="M4" s="73">
        <v>2025</v>
      </c>
      <c r="N4" s="73">
        <v>2026</v>
      </c>
      <c r="O4" s="73">
        <v>2027</v>
      </c>
      <c r="P4" s="73">
        <v>2028</v>
      </c>
      <c r="Q4" s="73">
        <v>2029</v>
      </c>
      <c r="R4" s="73">
        <v>2030</v>
      </c>
      <c r="S4" s="73">
        <v>2031</v>
      </c>
      <c r="T4" s="73">
        <v>2032</v>
      </c>
      <c r="U4" s="73">
        <v>2033</v>
      </c>
      <c r="V4" s="73">
        <v>2034</v>
      </c>
      <c r="W4" s="73">
        <v>2035</v>
      </c>
      <c r="X4" s="73">
        <v>2036</v>
      </c>
      <c r="Y4" s="73">
        <v>2037</v>
      </c>
      <c r="Z4" s="73">
        <v>2038</v>
      </c>
      <c r="AA4" s="73">
        <v>2039</v>
      </c>
      <c r="AB4" s="73">
        <v>2040</v>
      </c>
      <c r="AC4" s="73">
        <v>2041</v>
      </c>
      <c r="AD4" s="73">
        <v>2042</v>
      </c>
      <c r="AE4" s="73">
        <v>2043</v>
      </c>
      <c r="AF4" s="73">
        <v>2044</v>
      </c>
      <c r="AG4" s="73">
        <v>2045</v>
      </c>
      <c r="AH4" s="73">
        <v>2046</v>
      </c>
      <c r="AI4" s="73">
        <v>2047</v>
      </c>
      <c r="AJ4" s="73">
        <v>2048</v>
      </c>
      <c r="AK4" s="73">
        <v>2049</v>
      </c>
      <c r="AL4" s="73">
        <v>2050</v>
      </c>
      <c r="AM4" s="68">
        <v>2051</v>
      </c>
      <c r="AN4" s="74">
        <v>2052</v>
      </c>
      <c r="AO4" s="68">
        <v>2053</v>
      </c>
      <c r="AP4" s="74">
        <v>2054</v>
      </c>
      <c r="AQ4" s="68">
        <v>2055</v>
      </c>
      <c r="AR4" s="74">
        <v>2056</v>
      </c>
      <c r="AS4" s="68">
        <v>2057</v>
      </c>
      <c r="AT4" s="74">
        <v>2058</v>
      </c>
      <c r="AU4" s="68">
        <v>2059</v>
      </c>
      <c r="AV4" s="74">
        <v>2060</v>
      </c>
    </row>
    <row r="5" spans="2:50" x14ac:dyDescent="0.25">
      <c r="B5" s="72" t="s">
        <v>119</v>
      </c>
      <c r="C5" s="75">
        <v>2.0156259242734889</v>
      </c>
      <c r="D5" s="75">
        <v>1.9613542966259403</v>
      </c>
      <c r="E5" s="75">
        <v>1.9070826689783917</v>
      </c>
      <c r="F5" s="75">
        <v>1.8528110413308432</v>
      </c>
      <c r="G5" s="75">
        <v>1.7985394136832946</v>
      </c>
      <c r="H5" s="75">
        <v>1.7442677860357461</v>
      </c>
      <c r="I5" s="75">
        <v>1.6899961583881975</v>
      </c>
      <c r="J5" s="75">
        <v>1.6357245307406489</v>
      </c>
      <c r="K5" s="75">
        <v>1.5814529030931004</v>
      </c>
      <c r="L5" s="75">
        <v>1.5271812754455518</v>
      </c>
      <c r="M5" s="75">
        <v>1.4729096477980035</v>
      </c>
      <c r="N5" s="75">
        <v>1.4186380201504549</v>
      </c>
      <c r="O5" s="75">
        <v>1.3643663925029064</v>
      </c>
      <c r="P5" s="75">
        <v>1.3100947648553578</v>
      </c>
      <c r="Q5" s="75">
        <v>1.2558231372078092</v>
      </c>
      <c r="R5" s="75">
        <v>1.2015515095602609</v>
      </c>
      <c r="S5" s="75">
        <v>1.1472798819127124</v>
      </c>
      <c r="T5" s="75">
        <v>1.0930082542651638</v>
      </c>
      <c r="U5" s="75">
        <v>1.0387366266176152</v>
      </c>
      <c r="V5" s="75">
        <v>0.98446499897006667</v>
      </c>
      <c r="W5" s="75">
        <v>0.93019337132251823</v>
      </c>
      <c r="X5" s="75">
        <v>0.87592174367496956</v>
      </c>
      <c r="Y5" s="75">
        <v>0.821650116027421</v>
      </c>
      <c r="Z5" s="75">
        <v>0.76737848837987255</v>
      </c>
      <c r="AA5" s="75">
        <v>0.7131068607323241</v>
      </c>
      <c r="AB5" s="75">
        <v>0.65883523308477554</v>
      </c>
      <c r="AC5" s="75">
        <v>0.60456360543722698</v>
      </c>
      <c r="AD5" s="75">
        <v>0.55029197778967842</v>
      </c>
      <c r="AE5" s="75">
        <v>0.49602035014212986</v>
      </c>
      <c r="AF5" s="75">
        <v>0.4417487224945813</v>
      </c>
      <c r="AG5" s="75">
        <v>0.38747709484703274</v>
      </c>
      <c r="AH5" s="75">
        <v>0.33320546719948418</v>
      </c>
      <c r="AI5" s="75">
        <v>0.27893383955193585</v>
      </c>
      <c r="AJ5" s="75">
        <v>0.22466221190438729</v>
      </c>
      <c r="AK5" s="75">
        <v>0.17039058425683873</v>
      </c>
      <c r="AL5" s="76">
        <v>0.11611895660929014</v>
      </c>
      <c r="AM5" s="68">
        <v>7.9133551556497081E-2</v>
      </c>
      <c r="AN5" s="68">
        <v>5.3928481316062551E-2</v>
      </c>
      <c r="AO5" s="68">
        <v>3.6751555311915353E-2</v>
      </c>
      <c r="AP5" s="68">
        <v>2.5045704697834233E-2</v>
      </c>
      <c r="AQ5" s="68">
        <v>1.7068320469358224E-2</v>
      </c>
      <c r="AR5" s="68">
        <v>1.1631837361314287E-2</v>
      </c>
      <c r="AS5" s="68">
        <v>7.926945163876117E-3</v>
      </c>
      <c r="AT5" s="68">
        <v>5.4021095446264936E-3</v>
      </c>
      <c r="AU5" s="68">
        <v>3.6814670631422487E-3</v>
      </c>
      <c r="AV5" s="68">
        <v>2.5088716963325287E-3</v>
      </c>
      <c r="AW5" s="68">
        <v>1.7097632766231944E-3</v>
      </c>
      <c r="AX5" s="68">
        <v>1.1651813308598247E-3</v>
      </c>
    </row>
    <row r="6" spans="2:50" x14ac:dyDescent="0.25">
      <c r="B6" s="71"/>
      <c r="C6" s="71"/>
      <c r="D6" s="71"/>
      <c r="E6" s="71"/>
      <c r="F6" s="71"/>
      <c r="G6" s="71"/>
    </row>
    <row r="7" spans="2:50" x14ac:dyDescent="0.25">
      <c r="B7" s="71"/>
      <c r="C7" s="71"/>
      <c r="D7" s="71"/>
      <c r="E7" s="71"/>
      <c r="F7" s="71"/>
      <c r="G7" s="71"/>
    </row>
    <row r="8" spans="2:50" x14ac:dyDescent="0.25">
      <c r="B8" s="72" t="s">
        <v>120</v>
      </c>
      <c r="C8" s="77" t="e">
        <f>#REF!</f>
        <v>#REF!</v>
      </c>
    </row>
    <row r="9" spans="2:50" x14ac:dyDescent="0.25">
      <c r="B9" s="72" t="s">
        <v>121</v>
      </c>
      <c r="C9" s="77">
        <f>SUMIFS(C5:AL5,C4:AL4,C8)</f>
        <v>0</v>
      </c>
    </row>
    <row r="10" spans="2:50" x14ac:dyDescent="0.25">
      <c r="B10" s="71"/>
      <c r="C10" s="71"/>
      <c r="D10" s="71"/>
      <c r="E10" s="71"/>
      <c r="F10" s="71"/>
      <c r="G10" s="71"/>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row>
    <row r="11" spans="2:50" x14ac:dyDescent="0.25">
      <c r="B11" s="77" t="s">
        <v>122</v>
      </c>
      <c r="C11" s="75" t="e">
        <f>#REF!</f>
        <v>#REF!</v>
      </c>
    </row>
    <row r="13" spans="2:50" x14ac:dyDescent="0.25">
      <c r="B13" s="72" t="s">
        <v>123</v>
      </c>
      <c r="C13" s="78" t="e">
        <f>IF(C11&lt;=C9,"Below","Above")</f>
        <v>#REF!</v>
      </c>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6" spans="2:50" x14ac:dyDescent="0.25">
      <c r="B16" s="77" t="s">
        <v>124</v>
      </c>
    </row>
    <row r="17" spans="2:48" x14ac:dyDescent="0.25">
      <c r="B17" s="77"/>
      <c r="H17" s="68" t="e">
        <f>IF(H4&lt;$C$8,"",($C$11-H5)/H5)</f>
        <v>#REF!</v>
      </c>
      <c r="I17" s="68" t="e">
        <f>IF(I4&lt;$C$8,"",($C$11-I5)/I5)</f>
        <v>#REF!</v>
      </c>
      <c r="K17" s="69"/>
      <c r="L17" s="69"/>
      <c r="M17" s="69"/>
      <c r="N17" s="69"/>
      <c r="O17" s="69"/>
      <c r="P17" s="69"/>
      <c r="Q17" s="69"/>
      <c r="R17" s="69"/>
      <c r="S17" s="69"/>
      <c r="T17" s="69"/>
      <c r="U17" s="69"/>
      <c r="V17" s="69"/>
      <c r="W17" s="69"/>
      <c r="X17" s="69"/>
      <c r="Y17" s="69"/>
      <c r="Z17" s="69"/>
      <c r="AA17" s="69"/>
      <c r="AB17" s="68" t="e">
        <f t="shared" ref="AB17" si="0">IF(AB4&lt;$C$8,"",IF(AB4=Z8,($C$11-AB5)/AB5,""))</f>
        <v>#REF!</v>
      </c>
    </row>
    <row r="18" spans="2:48" x14ac:dyDescent="0.25">
      <c r="B18" s="77"/>
    </row>
    <row r="19" spans="2:48" x14ac:dyDescent="0.25">
      <c r="B19" s="77" t="s">
        <v>125</v>
      </c>
      <c r="C19" s="75" t="e">
        <f>IF($C$8&gt;=C4,$C$11,$C$11+(C4-$C$8)*($AB$19-$C$11)/($AB$4-$C$8))</f>
        <v>#REF!</v>
      </c>
      <c r="D19" s="75" t="e">
        <f t="shared" ref="D19:F19" si="1">IF($C$8&gt;=D4,$C$11,$C$11+(D4-$C$8)*($AB$19-$C$11)/($AB$4-$C$8))</f>
        <v>#REF!</v>
      </c>
      <c r="E19" s="75" t="e">
        <f t="shared" si="1"/>
        <v>#REF!</v>
      </c>
      <c r="F19" s="75" t="e">
        <f t="shared" si="1"/>
        <v>#REF!</v>
      </c>
      <c r="G19" s="75" t="e">
        <f>IF($C$8&gt;=G4,$C$11,$C$11+(G4-$C$8)*($AB$19-$C$11)/($AB$4-$C$8))</f>
        <v>#REF!</v>
      </c>
      <c r="H19" s="75" t="e">
        <f t="shared" ref="H19:AA19" si="2">IF($C$8&gt;=H4,$C$11,$C$11+(H4-$C$8)*($AB$19-$C$11)/($AB$4-$C$8))</f>
        <v>#REF!</v>
      </c>
      <c r="I19" s="75" t="e">
        <f t="shared" si="2"/>
        <v>#REF!</v>
      </c>
      <c r="J19" s="75" t="e">
        <f t="shared" si="2"/>
        <v>#REF!</v>
      </c>
      <c r="K19" s="75" t="e">
        <f t="shared" si="2"/>
        <v>#REF!</v>
      </c>
      <c r="L19" s="75" t="e">
        <f t="shared" si="2"/>
        <v>#REF!</v>
      </c>
      <c r="M19" s="75" t="e">
        <f t="shared" si="2"/>
        <v>#REF!</v>
      </c>
      <c r="N19" s="75" t="e">
        <f t="shared" si="2"/>
        <v>#REF!</v>
      </c>
      <c r="O19" s="75" t="e">
        <f t="shared" si="2"/>
        <v>#REF!</v>
      </c>
      <c r="P19" s="75" t="e">
        <f t="shared" si="2"/>
        <v>#REF!</v>
      </c>
      <c r="Q19" s="75" t="e">
        <f t="shared" si="2"/>
        <v>#REF!</v>
      </c>
      <c r="R19" s="75" t="e">
        <f t="shared" si="2"/>
        <v>#REF!</v>
      </c>
      <c r="S19" s="75" t="e">
        <f t="shared" si="2"/>
        <v>#REF!</v>
      </c>
      <c r="T19" s="75" t="e">
        <f t="shared" si="2"/>
        <v>#REF!</v>
      </c>
      <c r="U19" s="75" t="e">
        <f t="shared" si="2"/>
        <v>#REF!</v>
      </c>
      <c r="V19" s="75" t="e">
        <f t="shared" si="2"/>
        <v>#REF!</v>
      </c>
      <c r="W19" s="75" t="e">
        <f t="shared" si="2"/>
        <v>#REF!</v>
      </c>
      <c r="X19" s="75" t="e">
        <f t="shared" si="2"/>
        <v>#REF!</v>
      </c>
      <c r="Y19" s="75" t="e">
        <f t="shared" si="2"/>
        <v>#REF!</v>
      </c>
      <c r="Z19" s="75" t="e">
        <f t="shared" si="2"/>
        <v>#REF!</v>
      </c>
      <c r="AA19" s="75" t="e">
        <f t="shared" si="2"/>
        <v>#REF!</v>
      </c>
      <c r="AB19" s="75">
        <f t="shared" ref="AB19:AV19" si="3">AB5</f>
        <v>0.65883523308477554</v>
      </c>
      <c r="AC19" s="75">
        <f t="shared" si="3"/>
        <v>0.60456360543722698</v>
      </c>
      <c r="AD19" s="75">
        <f t="shared" si="3"/>
        <v>0.55029197778967842</v>
      </c>
      <c r="AE19" s="75">
        <f t="shared" si="3"/>
        <v>0.49602035014212986</v>
      </c>
      <c r="AF19" s="75">
        <f t="shared" si="3"/>
        <v>0.4417487224945813</v>
      </c>
      <c r="AG19" s="75">
        <f t="shared" si="3"/>
        <v>0.38747709484703274</v>
      </c>
      <c r="AH19" s="75">
        <f t="shared" si="3"/>
        <v>0.33320546719948418</v>
      </c>
      <c r="AI19" s="75">
        <f t="shared" si="3"/>
        <v>0.27893383955193585</v>
      </c>
      <c r="AJ19" s="75">
        <f t="shared" si="3"/>
        <v>0.22466221190438729</v>
      </c>
      <c r="AK19" s="75">
        <f t="shared" si="3"/>
        <v>0.17039058425683873</v>
      </c>
      <c r="AL19" s="75">
        <f t="shared" si="3"/>
        <v>0.11611895660929014</v>
      </c>
      <c r="AM19" s="75">
        <f t="shared" si="3"/>
        <v>7.9133551556497081E-2</v>
      </c>
      <c r="AN19" s="75">
        <f t="shared" si="3"/>
        <v>5.3928481316062551E-2</v>
      </c>
      <c r="AO19" s="75">
        <f t="shared" si="3"/>
        <v>3.6751555311915353E-2</v>
      </c>
      <c r="AP19" s="75">
        <f t="shared" si="3"/>
        <v>2.5045704697834233E-2</v>
      </c>
      <c r="AQ19" s="75">
        <f t="shared" si="3"/>
        <v>1.7068320469358224E-2</v>
      </c>
      <c r="AR19" s="75">
        <f t="shared" si="3"/>
        <v>1.1631837361314287E-2</v>
      </c>
      <c r="AS19" s="75">
        <f t="shared" si="3"/>
        <v>7.926945163876117E-3</v>
      </c>
      <c r="AT19" s="75">
        <f t="shared" si="3"/>
        <v>5.4021095446264936E-3</v>
      </c>
      <c r="AU19" s="75">
        <f t="shared" si="3"/>
        <v>3.6814670631422487E-3</v>
      </c>
      <c r="AV19" s="75">
        <f t="shared" si="3"/>
        <v>2.5088716963325287E-3</v>
      </c>
    </row>
    <row r="22" spans="2:48" x14ac:dyDescent="0.25">
      <c r="B22" s="79" t="s">
        <v>126</v>
      </c>
    </row>
    <row r="23" spans="2:48" x14ac:dyDescent="0.25">
      <c r="B23" s="77" t="s">
        <v>127</v>
      </c>
      <c r="C23" s="75" t="e">
        <f t="shared" ref="C23:AV23" si="4">($C$11-C5)</f>
        <v>#REF!</v>
      </c>
      <c r="D23" s="75" t="e">
        <f t="shared" si="4"/>
        <v>#REF!</v>
      </c>
      <c r="E23" s="75" t="e">
        <f t="shared" si="4"/>
        <v>#REF!</v>
      </c>
      <c r="F23" s="75" t="e">
        <f t="shared" si="4"/>
        <v>#REF!</v>
      </c>
      <c r="G23" s="75" t="e">
        <f t="shared" si="4"/>
        <v>#REF!</v>
      </c>
      <c r="H23" s="75" t="e">
        <f t="shared" si="4"/>
        <v>#REF!</v>
      </c>
      <c r="I23" s="75" t="e">
        <f t="shared" si="4"/>
        <v>#REF!</v>
      </c>
      <c r="J23" s="75" t="e">
        <f t="shared" si="4"/>
        <v>#REF!</v>
      </c>
      <c r="K23" s="75" t="e">
        <f t="shared" si="4"/>
        <v>#REF!</v>
      </c>
      <c r="L23" s="75" t="e">
        <f t="shared" si="4"/>
        <v>#REF!</v>
      </c>
      <c r="M23" s="75" t="e">
        <f t="shared" si="4"/>
        <v>#REF!</v>
      </c>
      <c r="N23" s="75" t="e">
        <f t="shared" si="4"/>
        <v>#REF!</v>
      </c>
      <c r="O23" s="75" t="e">
        <f t="shared" si="4"/>
        <v>#REF!</v>
      </c>
      <c r="P23" s="75" t="e">
        <f t="shared" si="4"/>
        <v>#REF!</v>
      </c>
      <c r="Q23" s="75" t="e">
        <f t="shared" si="4"/>
        <v>#REF!</v>
      </c>
      <c r="R23" s="75" t="e">
        <f t="shared" si="4"/>
        <v>#REF!</v>
      </c>
      <c r="S23" s="75" t="e">
        <f t="shared" si="4"/>
        <v>#REF!</v>
      </c>
      <c r="T23" s="75" t="e">
        <f t="shared" si="4"/>
        <v>#REF!</v>
      </c>
      <c r="U23" s="75" t="e">
        <f t="shared" si="4"/>
        <v>#REF!</v>
      </c>
      <c r="V23" s="75" t="e">
        <f t="shared" si="4"/>
        <v>#REF!</v>
      </c>
      <c r="W23" s="75" t="e">
        <f t="shared" si="4"/>
        <v>#REF!</v>
      </c>
      <c r="X23" s="75" t="e">
        <f t="shared" si="4"/>
        <v>#REF!</v>
      </c>
      <c r="Y23" s="75" t="e">
        <f t="shared" si="4"/>
        <v>#REF!</v>
      </c>
      <c r="Z23" s="75" t="e">
        <f t="shared" si="4"/>
        <v>#REF!</v>
      </c>
      <c r="AA23" s="75" t="e">
        <f t="shared" si="4"/>
        <v>#REF!</v>
      </c>
      <c r="AB23" s="75" t="e">
        <f t="shared" si="4"/>
        <v>#REF!</v>
      </c>
      <c r="AC23" s="75" t="e">
        <f t="shared" si="4"/>
        <v>#REF!</v>
      </c>
      <c r="AD23" s="75" t="e">
        <f t="shared" si="4"/>
        <v>#REF!</v>
      </c>
      <c r="AE23" s="75" t="e">
        <f t="shared" si="4"/>
        <v>#REF!</v>
      </c>
      <c r="AF23" s="75" t="e">
        <f t="shared" si="4"/>
        <v>#REF!</v>
      </c>
      <c r="AG23" s="75" t="e">
        <f t="shared" si="4"/>
        <v>#REF!</v>
      </c>
      <c r="AH23" s="75" t="e">
        <f t="shared" si="4"/>
        <v>#REF!</v>
      </c>
      <c r="AI23" s="75" t="e">
        <f t="shared" si="4"/>
        <v>#REF!</v>
      </c>
      <c r="AJ23" s="75" t="e">
        <f t="shared" si="4"/>
        <v>#REF!</v>
      </c>
      <c r="AK23" s="75" t="e">
        <f t="shared" si="4"/>
        <v>#REF!</v>
      </c>
      <c r="AL23" s="75" t="e">
        <f t="shared" si="4"/>
        <v>#REF!</v>
      </c>
      <c r="AM23" s="75" t="e">
        <f t="shared" si="4"/>
        <v>#REF!</v>
      </c>
      <c r="AN23" s="75" t="e">
        <f t="shared" si="4"/>
        <v>#REF!</v>
      </c>
      <c r="AO23" s="75" t="e">
        <f t="shared" si="4"/>
        <v>#REF!</v>
      </c>
      <c r="AP23" s="75" t="e">
        <f t="shared" si="4"/>
        <v>#REF!</v>
      </c>
      <c r="AQ23" s="75" t="e">
        <f t="shared" si="4"/>
        <v>#REF!</v>
      </c>
      <c r="AR23" s="75" t="e">
        <f t="shared" si="4"/>
        <v>#REF!</v>
      </c>
      <c r="AS23" s="75" t="e">
        <f t="shared" si="4"/>
        <v>#REF!</v>
      </c>
      <c r="AT23" s="75" t="e">
        <f t="shared" si="4"/>
        <v>#REF!</v>
      </c>
      <c r="AU23" s="75" t="e">
        <f t="shared" si="4"/>
        <v>#REF!</v>
      </c>
      <c r="AV23" s="75" t="e">
        <f t="shared" si="4"/>
        <v>#REF!</v>
      </c>
    </row>
    <row r="24" spans="2:48" x14ac:dyDescent="0.25">
      <c r="B24" s="77" t="s">
        <v>128</v>
      </c>
      <c r="C24" s="77" t="e">
        <f t="shared" ref="C24:AV24" si="5">IF(C23&lt;0,"Negative","Positive")</f>
        <v>#REF!</v>
      </c>
      <c r="D24" s="77" t="e">
        <f t="shared" si="5"/>
        <v>#REF!</v>
      </c>
      <c r="E24" s="77" t="e">
        <f t="shared" si="5"/>
        <v>#REF!</v>
      </c>
      <c r="F24" s="77" t="e">
        <f t="shared" si="5"/>
        <v>#REF!</v>
      </c>
      <c r="G24" s="77" t="e">
        <f t="shared" si="5"/>
        <v>#REF!</v>
      </c>
      <c r="H24" s="77" t="e">
        <f t="shared" si="5"/>
        <v>#REF!</v>
      </c>
      <c r="I24" s="77" t="e">
        <f t="shared" si="5"/>
        <v>#REF!</v>
      </c>
      <c r="J24" s="77" t="e">
        <f t="shared" si="5"/>
        <v>#REF!</v>
      </c>
      <c r="K24" s="77" t="e">
        <f t="shared" si="5"/>
        <v>#REF!</v>
      </c>
      <c r="L24" s="77" t="e">
        <f t="shared" si="5"/>
        <v>#REF!</v>
      </c>
      <c r="M24" s="77" t="e">
        <f t="shared" si="5"/>
        <v>#REF!</v>
      </c>
      <c r="N24" s="77" t="e">
        <f t="shared" si="5"/>
        <v>#REF!</v>
      </c>
      <c r="O24" s="77" t="e">
        <f t="shared" si="5"/>
        <v>#REF!</v>
      </c>
      <c r="P24" s="77" t="e">
        <f t="shared" si="5"/>
        <v>#REF!</v>
      </c>
      <c r="Q24" s="77" t="e">
        <f t="shared" si="5"/>
        <v>#REF!</v>
      </c>
      <c r="R24" s="77" t="e">
        <f t="shared" si="5"/>
        <v>#REF!</v>
      </c>
      <c r="S24" s="77" t="e">
        <f t="shared" si="5"/>
        <v>#REF!</v>
      </c>
      <c r="T24" s="77" t="e">
        <f t="shared" si="5"/>
        <v>#REF!</v>
      </c>
      <c r="U24" s="77" t="e">
        <f t="shared" si="5"/>
        <v>#REF!</v>
      </c>
      <c r="V24" s="77" t="e">
        <f t="shared" si="5"/>
        <v>#REF!</v>
      </c>
      <c r="W24" s="77" t="e">
        <f t="shared" si="5"/>
        <v>#REF!</v>
      </c>
      <c r="X24" s="77" t="e">
        <f t="shared" si="5"/>
        <v>#REF!</v>
      </c>
      <c r="Y24" s="77" t="e">
        <f t="shared" si="5"/>
        <v>#REF!</v>
      </c>
      <c r="Z24" s="77" t="e">
        <f t="shared" si="5"/>
        <v>#REF!</v>
      </c>
      <c r="AA24" s="77" t="e">
        <f t="shared" si="5"/>
        <v>#REF!</v>
      </c>
      <c r="AB24" s="77" t="e">
        <f t="shared" si="5"/>
        <v>#REF!</v>
      </c>
      <c r="AC24" s="77" t="e">
        <f t="shared" si="5"/>
        <v>#REF!</v>
      </c>
      <c r="AD24" s="77" t="e">
        <f t="shared" si="5"/>
        <v>#REF!</v>
      </c>
      <c r="AE24" s="77" t="e">
        <f t="shared" si="5"/>
        <v>#REF!</v>
      </c>
      <c r="AF24" s="77" t="e">
        <f t="shared" si="5"/>
        <v>#REF!</v>
      </c>
      <c r="AG24" s="77" t="e">
        <f t="shared" si="5"/>
        <v>#REF!</v>
      </c>
      <c r="AH24" s="77" t="e">
        <f t="shared" si="5"/>
        <v>#REF!</v>
      </c>
      <c r="AI24" s="77" t="e">
        <f t="shared" si="5"/>
        <v>#REF!</v>
      </c>
      <c r="AJ24" s="77" t="e">
        <f t="shared" si="5"/>
        <v>#REF!</v>
      </c>
      <c r="AK24" s="77" t="e">
        <f t="shared" si="5"/>
        <v>#REF!</v>
      </c>
      <c r="AL24" s="77" t="e">
        <f t="shared" si="5"/>
        <v>#REF!</v>
      </c>
      <c r="AM24" s="77" t="e">
        <f t="shared" si="5"/>
        <v>#REF!</v>
      </c>
      <c r="AN24" s="77" t="e">
        <f t="shared" si="5"/>
        <v>#REF!</v>
      </c>
      <c r="AO24" s="77" t="e">
        <f t="shared" si="5"/>
        <v>#REF!</v>
      </c>
      <c r="AP24" s="77" t="e">
        <f t="shared" si="5"/>
        <v>#REF!</v>
      </c>
      <c r="AQ24" s="77" t="e">
        <f t="shared" si="5"/>
        <v>#REF!</v>
      </c>
      <c r="AR24" s="77" t="e">
        <f t="shared" si="5"/>
        <v>#REF!</v>
      </c>
      <c r="AS24" s="77" t="e">
        <f t="shared" si="5"/>
        <v>#REF!</v>
      </c>
      <c r="AT24" s="77" t="e">
        <f t="shared" si="5"/>
        <v>#REF!</v>
      </c>
      <c r="AU24" s="77" t="e">
        <f t="shared" si="5"/>
        <v>#REF!</v>
      </c>
      <c r="AV24" s="77" t="e">
        <f t="shared" si="5"/>
        <v>#REF!</v>
      </c>
    </row>
    <row r="25" spans="2:48" x14ac:dyDescent="0.25">
      <c r="B25" s="77" t="s">
        <v>129</v>
      </c>
      <c r="C25" s="77">
        <f>_xlfn.MINIFS(C23:AL23,C24:AL24,"Positive")</f>
        <v>0</v>
      </c>
    </row>
    <row r="26" spans="2:48" x14ac:dyDescent="0.25">
      <c r="B26" s="77" t="s">
        <v>130</v>
      </c>
      <c r="C26" s="77">
        <f>SUMIFS($H$4:$AL$4,$H$23:$AL$23,$C$25)</f>
        <v>0</v>
      </c>
    </row>
    <row r="27" spans="2:48" x14ac:dyDescent="0.25">
      <c r="B27" s="77" t="s">
        <v>131</v>
      </c>
      <c r="C27" s="77" t="e">
        <f>C26+N28</f>
        <v>#REF!</v>
      </c>
    </row>
    <row r="28" spans="2:48" x14ac:dyDescent="0.25">
      <c r="J28" s="78">
        <f>H5</f>
        <v>1.7442677860357461</v>
      </c>
      <c r="K28" s="78">
        <v>1.48</v>
      </c>
      <c r="M28" s="77" t="s">
        <v>132</v>
      </c>
      <c r="N28" s="72" t="e">
        <f>IF(AND(C11&lt;=J28,C11&gt;K28),5,IF(AND(C11&lt;=J29,C11&gt;K29),4,IF(AND(C11&lt;=J30,C11&gt;K30),3,IF(AND(C11&lt;=J31,C11&gt;K31),2,1))))</f>
        <v>#REF!</v>
      </c>
    </row>
    <row r="29" spans="2:48" x14ac:dyDescent="0.25">
      <c r="J29" s="78">
        <f>K28</f>
        <v>1.48</v>
      </c>
      <c r="K29" s="78">
        <v>1.23</v>
      </c>
    </row>
    <row r="30" spans="2:48" x14ac:dyDescent="0.25">
      <c r="J30" s="78">
        <f>K29</f>
        <v>1.23</v>
      </c>
      <c r="K30" s="78">
        <v>0.9</v>
      </c>
    </row>
    <row r="31" spans="2:48" x14ac:dyDescent="0.25">
      <c r="J31" s="78">
        <f>K30</f>
        <v>0.9</v>
      </c>
      <c r="K31" s="78">
        <v>0.56000000000000005</v>
      </c>
    </row>
    <row r="34" spans="2:48" x14ac:dyDescent="0.25">
      <c r="B34" s="77" t="s">
        <v>125</v>
      </c>
      <c r="C34" s="76" t="e">
        <f>IF(C4&gt;=$C$27,C5,IF($C$8&gt;=C4,$C$11,$C$11+(C4-$C$8)*(SUMIFS($H$5:$AL$5,$H$4:$AL$4,$C$27)-$C$11)/($C$27-$C$8)))</f>
        <v>#REF!</v>
      </c>
      <c r="D34" s="76" t="e">
        <f>IF(D4&gt;=$C$27,D5,IF($C$8&gt;=D4,$C$11,$C$11+(D4-$C$8)*(SUMIFS($H$5:$AL$5,$H$4:$AL$4,$C$27)-$C$11)/($C$27-$C$8)))</f>
        <v>#REF!</v>
      </c>
      <c r="E34" s="76" t="e">
        <f t="shared" ref="E34:AV34" si="6">IF(E4&gt;=$C$27,E5,IF($C$8&gt;=E4,$C$11,$C$11+(E4-$C$8)*(SUMIFS($H$5:$AL$5,$H$4:$AL$4,$C$27)-$C$11)/($C$27-$C$8)))</f>
        <v>#REF!</v>
      </c>
      <c r="F34" s="76" t="e">
        <f t="shared" si="6"/>
        <v>#REF!</v>
      </c>
      <c r="G34" s="76" t="e">
        <f t="shared" si="6"/>
        <v>#REF!</v>
      </c>
      <c r="H34" s="76" t="e">
        <f t="shared" si="6"/>
        <v>#REF!</v>
      </c>
      <c r="I34" s="76" t="e">
        <f t="shared" si="6"/>
        <v>#REF!</v>
      </c>
      <c r="J34" s="76" t="e">
        <f t="shared" si="6"/>
        <v>#REF!</v>
      </c>
      <c r="K34" s="76" t="e">
        <f t="shared" si="6"/>
        <v>#REF!</v>
      </c>
      <c r="L34" s="76" t="e">
        <f t="shared" si="6"/>
        <v>#REF!</v>
      </c>
      <c r="M34" s="76" t="e">
        <f t="shared" si="6"/>
        <v>#REF!</v>
      </c>
      <c r="N34" s="76" t="e">
        <f t="shared" si="6"/>
        <v>#REF!</v>
      </c>
      <c r="O34" s="76" t="e">
        <f t="shared" si="6"/>
        <v>#REF!</v>
      </c>
      <c r="P34" s="76" t="e">
        <f t="shared" si="6"/>
        <v>#REF!</v>
      </c>
      <c r="Q34" s="76" t="e">
        <f t="shared" si="6"/>
        <v>#REF!</v>
      </c>
      <c r="R34" s="76" t="e">
        <f t="shared" si="6"/>
        <v>#REF!</v>
      </c>
      <c r="S34" s="76" t="e">
        <f t="shared" si="6"/>
        <v>#REF!</v>
      </c>
      <c r="T34" s="76" t="e">
        <f t="shared" si="6"/>
        <v>#REF!</v>
      </c>
      <c r="U34" s="76" t="e">
        <f t="shared" si="6"/>
        <v>#REF!</v>
      </c>
      <c r="V34" s="76" t="e">
        <f t="shared" si="6"/>
        <v>#REF!</v>
      </c>
      <c r="W34" s="76" t="e">
        <f t="shared" si="6"/>
        <v>#REF!</v>
      </c>
      <c r="X34" s="76" t="e">
        <f t="shared" si="6"/>
        <v>#REF!</v>
      </c>
      <c r="Y34" s="76" t="e">
        <f t="shared" si="6"/>
        <v>#REF!</v>
      </c>
      <c r="Z34" s="76" t="e">
        <f t="shared" si="6"/>
        <v>#REF!</v>
      </c>
      <c r="AA34" s="76" t="e">
        <f t="shared" si="6"/>
        <v>#REF!</v>
      </c>
      <c r="AB34" s="76" t="e">
        <f t="shared" si="6"/>
        <v>#REF!</v>
      </c>
      <c r="AC34" s="76" t="e">
        <f t="shared" si="6"/>
        <v>#REF!</v>
      </c>
      <c r="AD34" s="76" t="e">
        <f t="shared" si="6"/>
        <v>#REF!</v>
      </c>
      <c r="AE34" s="76" t="e">
        <f t="shared" si="6"/>
        <v>#REF!</v>
      </c>
      <c r="AF34" s="76" t="e">
        <f t="shared" si="6"/>
        <v>#REF!</v>
      </c>
      <c r="AG34" s="76" t="e">
        <f t="shared" si="6"/>
        <v>#REF!</v>
      </c>
      <c r="AH34" s="76" t="e">
        <f t="shared" si="6"/>
        <v>#REF!</v>
      </c>
      <c r="AI34" s="76" t="e">
        <f t="shared" si="6"/>
        <v>#REF!</v>
      </c>
      <c r="AJ34" s="76" t="e">
        <f t="shared" si="6"/>
        <v>#REF!</v>
      </c>
      <c r="AK34" s="76" t="e">
        <f t="shared" si="6"/>
        <v>#REF!</v>
      </c>
      <c r="AL34" s="76">
        <f>AL5</f>
        <v>0.11611895660929014</v>
      </c>
      <c r="AM34" s="76" t="e">
        <f t="shared" si="6"/>
        <v>#REF!</v>
      </c>
      <c r="AN34" s="76" t="e">
        <f t="shared" si="6"/>
        <v>#REF!</v>
      </c>
      <c r="AO34" s="76" t="e">
        <f t="shared" si="6"/>
        <v>#REF!</v>
      </c>
      <c r="AP34" s="76" t="e">
        <f t="shared" si="6"/>
        <v>#REF!</v>
      </c>
      <c r="AQ34" s="76" t="e">
        <f t="shared" si="6"/>
        <v>#REF!</v>
      </c>
      <c r="AR34" s="76" t="e">
        <f t="shared" si="6"/>
        <v>#REF!</v>
      </c>
      <c r="AS34" s="76" t="e">
        <f t="shared" si="6"/>
        <v>#REF!</v>
      </c>
      <c r="AT34" s="76" t="e">
        <f t="shared" si="6"/>
        <v>#REF!</v>
      </c>
      <c r="AU34" s="76" t="e">
        <f t="shared" si="6"/>
        <v>#REF!</v>
      </c>
      <c r="AV34" s="76" t="e">
        <f t="shared" si="6"/>
        <v>#REF!</v>
      </c>
    </row>
    <row r="37" spans="2:48" x14ac:dyDescent="0.25">
      <c r="B37" s="77" t="s">
        <v>133</v>
      </c>
      <c r="C37" s="77" t="e">
        <f>IF($C$13="Below",C34,C19)</f>
        <v>#REF!</v>
      </c>
      <c r="D37" s="77" t="e">
        <f t="shared" ref="D37:AV37" si="7">IF($C$13="Below",D34,D19)</f>
        <v>#REF!</v>
      </c>
      <c r="E37" s="77" t="e">
        <f>IF($C$13="Below",E34,E19)</f>
        <v>#REF!</v>
      </c>
      <c r="F37" s="77" t="e">
        <f t="shared" si="7"/>
        <v>#REF!</v>
      </c>
      <c r="G37" s="77" t="e">
        <f t="shared" si="7"/>
        <v>#REF!</v>
      </c>
      <c r="H37" s="77" t="e">
        <f t="shared" si="7"/>
        <v>#REF!</v>
      </c>
      <c r="I37" s="77" t="e">
        <f t="shared" si="7"/>
        <v>#REF!</v>
      </c>
      <c r="J37" s="77" t="e">
        <f t="shared" si="7"/>
        <v>#REF!</v>
      </c>
      <c r="K37" s="77" t="e">
        <f t="shared" si="7"/>
        <v>#REF!</v>
      </c>
      <c r="L37" s="77" t="e">
        <f t="shared" si="7"/>
        <v>#REF!</v>
      </c>
      <c r="M37" s="77" t="e">
        <f t="shared" si="7"/>
        <v>#REF!</v>
      </c>
      <c r="N37" s="77" t="e">
        <f t="shared" si="7"/>
        <v>#REF!</v>
      </c>
      <c r="O37" s="77" t="e">
        <f t="shared" si="7"/>
        <v>#REF!</v>
      </c>
      <c r="P37" s="77" t="e">
        <f t="shared" si="7"/>
        <v>#REF!</v>
      </c>
      <c r="Q37" s="77" t="e">
        <f t="shared" si="7"/>
        <v>#REF!</v>
      </c>
      <c r="R37" s="77" t="e">
        <f t="shared" si="7"/>
        <v>#REF!</v>
      </c>
      <c r="S37" s="77" t="e">
        <f t="shared" si="7"/>
        <v>#REF!</v>
      </c>
      <c r="T37" s="77" t="e">
        <f t="shared" si="7"/>
        <v>#REF!</v>
      </c>
      <c r="U37" s="77" t="e">
        <f t="shared" si="7"/>
        <v>#REF!</v>
      </c>
      <c r="V37" s="77" t="e">
        <f t="shared" si="7"/>
        <v>#REF!</v>
      </c>
      <c r="W37" s="77" t="e">
        <f t="shared" si="7"/>
        <v>#REF!</v>
      </c>
      <c r="X37" s="77" t="e">
        <f t="shared" si="7"/>
        <v>#REF!</v>
      </c>
      <c r="Y37" s="77" t="e">
        <f t="shared" si="7"/>
        <v>#REF!</v>
      </c>
      <c r="Z37" s="77" t="e">
        <f t="shared" si="7"/>
        <v>#REF!</v>
      </c>
      <c r="AA37" s="77" t="e">
        <f t="shared" si="7"/>
        <v>#REF!</v>
      </c>
      <c r="AB37" s="77" t="e">
        <f t="shared" si="7"/>
        <v>#REF!</v>
      </c>
      <c r="AC37" s="77" t="e">
        <f t="shared" si="7"/>
        <v>#REF!</v>
      </c>
      <c r="AD37" s="77" t="e">
        <f t="shared" si="7"/>
        <v>#REF!</v>
      </c>
      <c r="AE37" s="77" t="e">
        <f t="shared" si="7"/>
        <v>#REF!</v>
      </c>
      <c r="AF37" s="77" t="e">
        <f t="shared" si="7"/>
        <v>#REF!</v>
      </c>
      <c r="AG37" s="77" t="e">
        <f t="shared" si="7"/>
        <v>#REF!</v>
      </c>
      <c r="AH37" s="77" t="e">
        <f t="shared" si="7"/>
        <v>#REF!</v>
      </c>
      <c r="AI37" s="77" t="e">
        <f t="shared" si="7"/>
        <v>#REF!</v>
      </c>
      <c r="AJ37" s="77" t="e">
        <f t="shared" si="7"/>
        <v>#REF!</v>
      </c>
      <c r="AK37" s="77" t="e">
        <f t="shared" si="7"/>
        <v>#REF!</v>
      </c>
      <c r="AL37" s="77" t="e">
        <f t="shared" si="7"/>
        <v>#REF!</v>
      </c>
      <c r="AM37" s="77" t="e">
        <f t="shared" si="7"/>
        <v>#REF!</v>
      </c>
      <c r="AN37" s="77" t="e">
        <f t="shared" si="7"/>
        <v>#REF!</v>
      </c>
      <c r="AO37" s="77" t="e">
        <f t="shared" si="7"/>
        <v>#REF!</v>
      </c>
      <c r="AP37" s="77" t="e">
        <f t="shared" si="7"/>
        <v>#REF!</v>
      </c>
      <c r="AQ37" s="77" t="e">
        <f t="shared" si="7"/>
        <v>#REF!</v>
      </c>
      <c r="AR37" s="77" t="e">
        <f t="shared" si="7"/>
        <v>#REF!</v>
      </c>
      <c r="AS37" s="77" t="e">
        <f t="shared" si="7"/>
        <v>#REF!</v>
      </c>
      <c r="AT37" s="77" t="e">
        <f t="shared" si="7"/>
        <v>#REF!</v>
      </c>
      <c r="AU37" s="77" t="e">
        <f t="shared" si="7"/>
        <v>#REF!</v>
      </c>
      <c r="AV37" s="77" t="e">
        <f t="shared" si="7"/>
        <v>#REF!</v>
      </c>
    </row>
    <row r="41" spans="2:48" x14ac:dyDescent="0.25">
      <c r="H41" s="69">
        <f>H5</f>
        <v>1.7442677860357461</v>
      </c>
      <c r="I41" s="69">
        <f>M5</f>
        <v>1.4729096477980035</v>
      </c>
      <c r="J41" s="69">
        <f>R5</f>
        <v>1.2015515095602609</v>
      </c>
      <c r="K41" s="69">
        <f>W5</f>
        <v>0.93019337132251823</v>
      </c>
      <c r="L41" s="69">
        <f>AB5</f>
        <v>0.65883523308477554</v>
      </c>
    </row>
    <row r="42" spans="2:48" x14ac:dyDescent="0.25">
      <c r="I42" s="68">
        <f>($H$41-I41)/$H$41</f>
        <v>0.15557137522700401</v>
      </c>
      <c r="J42" s="68">
        <f>($H$41-J41)/$H$41</f>
        <v>0.31114275045400802</v>
      </c>
      <c r="K42" s="68">
        <f>($H$41-K41)/$H$41</f>
        <v>0.46671412568101206</v>
      </c>
      <c r="L42" s="68">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3CDFA-B608-4E31-8D0F-B717AB164F41}">
  <ds:schemaRefs>
    <ds:schemaRef ds:uri="http://www.w3.org/XML/1998/namespace"/>
    <ds:schemaRef ds:uri="http://schemas.microsoft.com/office/infopath/2007/PartnerControls"/>
    <ds:schemaRef ds:uri="http://purl.org/dc/elements/1.1/"/>
    <ds:schemaRef ds:uri="http://purl.org/dc/terms/"/>
    <ds:schemaRef ds:uri="be19d6a5-eddb-4c42-8558-3ad8e1420289"/>
    <ds:schemaRef ds:uri="http://schemas.microsoft.com/office/2006/documentManagement/types"/>
    <ds:schemaRef ds:uri="http://schemas.openxmlformats.org/package/2006/metadata/core-properties"/>
    <ds:schemaRef ds:uri="216ca2e1-8226-4f3d-9dd4-e3b83c6208c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3.xml><?xml version="1.0" encoding="utf-8"?>
<ds:datastoreItem xmlns:ds="http://schemas.openxmlformats.org/officeDocument/2006/customXml" ds:itemID="{5D5890D9-05DC-483A-BA07-0D723DDE37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CB VERIFICATION - Product</vt:lpstr>
      <vt:lpstr>Attachment - BOUNDARY CHECK</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2024-10-11T20:18:00Z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ies>
</file>