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tciusa-my.sharepoint.com/personal/shannon_baughman_trinityconsultants_com/Documents/"/>
    </mc:Choice>
  </mc:AlternateContent>
  <xr:revisionPtr revIDLastSave="0" documentId="8_{B2DED65C-181D-4A42-907A-5E250904A713}" xr6:coauthVersionLast="47" xr6:coauthVersionMax="47" xr10:uidLastSave="{00000000-0000-0000-0000-000000000000}"/>
  <bookViews>
    <workbookView xWindow="-110" yWindow="-110" windowWidth="19420" windowHeight="11500" xr2:uid="{CE7CB722-C42E-4490-BDB3-BFED16314FE8}"/>
  </bookViews>
  <sheets>
    <sheet name="MC SELF-DECLARATION - Product" sheetId="8" r:id="rId1"/>
    <sheet name="Attachment - BOUNDARY CHECK" sheetId="5" r:id="rId2"/>
    <sheet name="Calculations" sheetId="11" state="hidden" r:id="rId3"/>
  </sheets>
  <externalReferences>
    <externalReference r:id="rId4"/>
    <externalReference r:id="rId5"/>
    <externalReference r:id="rId6"/>
    <externalReference r:id="rId7"/>
    <externalReference r:id="rId8"/>
    <externalReference r:id="rId9"/>
  </externalReferences>
  <definedNames>
    <definedName name="_" localSheetId="2">#REF!</definedName>
    <definedName name="_">#REF!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V19" i="11"/>
  <c r="AU19" i="11"/>
  <c r="AT19" i="11"/>
  <c r="AS19" i="11"/>
  <c r="AR19" i="11"/>
  <c r="AQ19" i="11"/>
  <c r="AP19" i="11"/>
  <c r="AO19" i="11"/>
  <c r="AN19" i="11"/>
  <c r="AM19" i="11"/>
  <c r="AL19" i="11"/>
  <c r="AK19" i="11"/>
  <c r="AJ19" i="11"/>
  <c r="AI19" i="11"/>
  <c r="AH19" i="11"/>
  <c r="AG19" i="11"/>
  <c r="AF19" i="11"/>
  <c r="AE19" i="11"/>
  <c r="AD19" i="11"/>
  <c r="AC19" i="11"/>
  <c r="AB19" i="11"/>
  <c r="C11" i="11"/>
  <c r="N28" i="11" s="1"/>
  <c r="C8" i="11"/>
  <c r="Y19" i="11" s="1"/>
  <c r="G23" i="11" l="1"/>
  <c r="G24" i="11" s="1"/>
  <c r="AM23" i="11"/>
  <c r="AM24" i="11" s="1"/>
  <c r="L23" i="11"/>
  <c r="L24" i="11" s="1"/>
  <c r="AB23" i="11"/>
  <c r="AB24" i="11" s="1"/>
  <c r="AR23" i="11"/>
  <c r="AR24" i="11" s="1"/>
  <c r="J19" i="11"/>
  <c r="M23" i="11"/>
  <c r="M24" i="11" s="1"/>
  <c r="AC23" i="11"/>
  <c r="AC24" i="11" s="1"/>
  <c r="AS23" i="11"/>
  <c r="AS24" i="11" s="1"/>
  <c r="K19" i="11"/>
  <c r="N23" i="11"/>
  <c r="N24" i="11" s="1"/>
  <c r="AD23" i="11"/>
  <c r="AD24" i="11" s="1"/>
  <c r="AT23" i="11"/>
  <c r="AT24" i="11" s="1"/>
  <c r="AB17" i="11"/>
  <c r="W23" i="11"/>
  <c r="W24" i="11" s="1"/>
  <c r="C19" i="11"/>
  <c r="R19" i="11"/>
  <c r="O23" i="11"/>
  <c r="O24" i="11" s="1"/>
  <c r="AE23" i="11"/>
  <c r="AE24" i="11" s="1"/>
  <c r="AU23" i="11"/>
  <c r="AU24" i="11" s="1"/>
  <c r="S19" i="11"/>
  <c r="D23" i="11"/>
  <c r="D24" i="11" s="1"/>
  <c r="T23" i="11"/>
  <c r="T24" i="11" s="1"/>
  <c r="AJ23" i="11"/>
  <c r="AJ24" i="11" s="1"/>
  <c r="Z19" i="11"/>
  <c r="E23" i="11"/>
  <c r="E24" i="11" s="1"/>
  <c r="U23" i="11"/>
  <c r="U24" i="11" s="1"/>
  <c r="AK23" i="11"/>
  <c r="AK24" i="11" s="1"/>
  <c r="AA19" i="11"/>
  <c r="F23" i="11"/>
  <c r="F24" i="11" s="1"/>
  <c r="V23" i="11"/>
  <c r="V24" i="11" s="1"/>
  <c r="AL23" i="11"/>
  <c r="AL24" i="11" s="1"/>
  <c r="L19" i="11"/>
  <c r="C9" i="11"/>
  <c r="C13" i="11" s="1"/>
  <c r="U19" i="11"/>
  <c r="F19" i="11"/>
  <c r="N19" i="11"/>
  <c r="V19" i="11"/>
  <c r="H23" i="11"/>
  <c r="H24" i="11" s="1"/>
  <c r="P23" i="11"/>
  <c r="P24" i="11" s="1"/>
  <c r="X23" i="11"/>
  <c r="X24" i="11" s="1"/>
  <c r="AF23" i="11"/>
  <c r="AF24" i="11" s="1"/>
  <c r="AN23" i="11"/>
  <c r="AN24" i="11" s="1"/>
  <c r="AV23" i="11"/>
  <c r="AV24" i="11" s="1"/>
  <c r="I42"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I34" i="11"/>
  <c r="I37" i="11" s="1"/>
  <c r="AV34" i="11"/>
  <c r="AF34" i="11"/>
  <c r="AF37" i="11" s="1"/>
  <c r="P34" i="11"/>
  <c r="P37" i="11" s="1"/>
</calcChain>
</file>

<file path=xl/sharedStrings.xml><?xml version="1.0" encoding="utf-8"?>
<sst xmlns="http://schemas.openxmlformats.org/spreadsheetml/2006/main" count="168" uniqueCount="141">
  <si>
    <t>GSCC</t>
  </si>
  <si>
    <t>Member Company Self-Declaration of Steel Product GHG Emissions Intensity</t>
  </si>
  <si>
    <t xml:space="preserve">INSTRUCTIONS:
This form should be completed by the GSCC member company to declare conformance with the Steel Climate Standard. This form can be used for the self declaration of steel product GHG emissions intensity for a facility during intermittent years when these values are not third party verified. </t>
  </si>
  <si>
    <t>Information</t>
  </si>
  <si>
    <t xml:space="preserve">Response </t>
  </si>
  <si>
    <t xml:space="preserve">Guidance </t>
  </si>
  <si>
    <t xml:space="preserve">General Information </t>
  </si>
  <si>
    <t>Member company name</t>
  </si>
  <si>
    <t>Insert text</t>
  </si>
  <si>
    <t>Facility type</t>
  </si>
  <si>
    <t xml:space="preserve">Examples include Integrated mill, mini mill, micro mill, etc. </t>
  </si>
  <si>
    <t>Facility Name</t>
  </si>
  <si>
    <t xml:space="preserve">Facility Location </t>
  </si>
  <si>
    <t>Street Address</t>
  </si>
  <si>
    <t>State/Province</t>
  </si>
  <si>
    <t>Country</t>
  </si>
  <si>
    <t>Steel Product GHG Emissions Intensity Self-Declaration</t>
  </si>
  <si>
    <t>Select from drop-down list</t>
  </si>
  <si>
    <t>The company representative declaring conformance should confirm this item was completed to the best of their knowledge after conducting reasonable due diligence.</t>
  </si>
  <si>
    <t>The facility-specific steel product’s GHG emissions intensity calculation includes all processes identified as within the Standard boundaries as defined in Appendix B of the Standard.
(Please complete and include Boundary Checklist Attachment and submit with this form to confirm.)</t>
  </si>
  <si>
    <t>Provide steel product type.</t>
  </si>
  <si>
    <t>The facility-specific steel product’s GHG emissions intensity is at or below the Standard for long or flat products, as applicable, for the time period in question.</t>
  </si>
  <si>
    <t>Yes/No</t>
  </si>
  <si>
    <t>Is the facility-specific steel product’s GHG emissions intensity at or below the Standard for long or flat products, as applicable, for the calendar year in question?</t>
  </si>
  <si>
    <t>Are carbon offsets or insets factored into the GHG emissions intensity value?</t>
  </si>
  <si>
    <t>If bio-based carbon source or fuel is used, is biogenic carbon excluded from the GHG emissions intensity value and was it reported as a separate line item?</t>
  </si>
  <si>
    <t xml:space="preserve">Has the source of bio-based materials been checked and does it conform to requirements in Section 6.2 of the Standard? </t>
  </si>
  <si>
    <t>Yes/No/NA</t>
  </si>
  <si>
    <t>Are Renewable Thermal Certificates factored into the  GHG emissions intensity value and reported as a separate line item?</t>
  </si>
  <si>
    <t xml:space="preserve">Have the RTCs been checked and do they conform to requirements in Section 6.2 of the Standard? </t>
  </si>
  <si>
    <t>Are life cycle GHG emissions allocated between steel products and co-products in the calcualtion of the GHG emissions intensity value?</t>
  </si>
  <si>
    <t>Is credit taken for emissions reductions from the use of process off-gases for reheating or the generation of electricity outside of the GSCC boundary in determining the GHG emissions intensity value and is the credited amount reported in a separate line item?</t>
  </si>
  <si>
    <t xml:space="preserve">Are contractual instruments for renewable energy (used to offset facility Scope 2 emissions only) factored into the GHG emissions intensity value and reported as a separate line item? </t>
  </si>
  <si>
    <t xml:space="preserve">Have the contractual instruments been checked and do they conform to requirements in Section 6.3 of the Standard? </t>
  </si>
  <si>
    <t xml:space="preserve">Provide the primary data share (%) if secondary data was used for emission factors in the calculation of the GHG emissions intensity value. </t>
  </si>
  <si>
    <t>Self Declaration</t>
  </si>
  <si>
    <t>As an officer of the GSCC member company listed above, I attest that the statement of steel product intensity has been calculated in conformance with the Steel Climate Standard and is without material mistatement, as defined by the Steel Climate Standard Technical Support Document.</t>
  </si>
  <si>
    <t>Name of company officer providing self-declaration</t>
  </si>
  <si>
    <t>Signature of company officer providing self-declaration</t>
  </si>
  <si>
    <t xml:space="preserve">Insert signature </t>
  </si>
  <si>
    <t xml:space="preserve"> </t>
  </si>
  <si>
    <t>Process Block</t>
  </si>
  <si>
    <t>Description</t>
  </si>
  <si>
    <r>
      <t xml:space="preserve">Was this process included in calculation of Verified Value?
</t>
    </r>
    <r>
      <rPr>
        <i/>
        <sz val="12"/>
        <color theme="0"/>
        <rFont val="Tahoma"/>
        <family val="2"/>
      </rPr>
      <t>(yes/no/NA)</t>
    </r>
  </si>
  <si>
    <t>Comments in support of response provided/Opportunities for Improvement</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</si>
  <si>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</si>
  <si>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</si>
  <si>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</si>
  <si>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</si>
  <si>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</si>
  <si>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</si>
  <si>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</si>
  <si>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</si>
  <si>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</si>
  <si>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</si>
  <si>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</si>
  <si>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</si>
  <si>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</si>
  <si>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</si>
  <si>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</si>
  <si>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</si>
  <si>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</si>
  <si>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</si>
  <si>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</si>
  <si>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</si>
  <si>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</si>
  <si>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</si>
  <si>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</si>
  <si>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</si>
  <si>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</si>
  <si>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</si>
  <si>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</si>
  <si>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</si>
  <si>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</si>
  <si>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</si>
  <si>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</si>
  <si>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</si>
  <si>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</si>
  <si>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</si>
  <si>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</si>
  <si>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</si>
  <si>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</si>
  <si>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</si>
  <si>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</si>
  <si>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</si>
  <si>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</si>
  <si>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</si>
  <si>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</si>
  <si>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</si>
  <si>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</si>
  <si>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</si>
  <si>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</si>
  <si>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</si>
  <si>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</si>
  <si>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</si>
  <si>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</si>
  <si>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</si>
  <si>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</si>
  <si>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</si>
  <si>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</si>
  <si>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</si>
  <si>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</si>
  <si>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</si>
  <si>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</si>
  <si>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</si>
  <si>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</si>
  <si>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</si>
  <si>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</si>
  <si>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</si>
  <si>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</si>
  <si>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</si>
  <si>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</si>
  <si>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</si>
  <si>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</si>
  <si>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Year</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</si>
  <si>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</si>
  <si>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</si>
  <si>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</si>
  <si>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</si>
  <si>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</si>
  <si>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</si>
  <si>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</si>
  <si>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</si>
  <si>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</si>
  <si>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</si>
  <si>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</si>
  <si>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</si>
  <si>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</si>
  <si>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</si>
  <si>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Company Glidepath</t>
  </si>
  <si>
    <t xml:space="preserve">If yes to the above, provide the GHG emissions intensity reduction due to the procurement of contractual instruments, such as RECs, PPAs, VPPA and green tariffs. </t>
  </si>
  <si>
    <t>The facility-specific steel product’s GHG emissions intensity, in metric tonnes CO2e/metric tonne hot rolled steel, is calculated in conformance with Section 4 of the Standard.</t>
  </si>
  <si>
    <t>Provide time period for which emissions data is declared (i.e., calendar year or fiscal year start date - end date (DD/MM/YYYY) associated with activity data used to calculate the steel product GHG intensity).</t>
  </si>
  <si>
    <t>Provide calculated value for verified facility-specific steel product GHG emissions intensity in metric tonnes CO2e/metric tonne hot rolled steel.</t>
  </si>
  <si>
    <t>Provide GSCC standard steel product GHG emissions intensity for year corresponding to calculated value in metric tonnes CO2e/metric tonne hot rolled steel.</t>
  </si>
  <si>
    <t>Date of company officer providing self-declaration (DD/MM/YYYY)</t>
  </si>
  <si>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</si>
  <si>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</si>
  <si>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data was used</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</si>
  <si>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</si>
  <si>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data was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</si>
</sst>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i/>
      <sz val="9"/>
      <name val="Aptos Narrow"/>
      <family val="2"/>
      <scheme val="minor"/>
    </font>
    <font>
      <sz val="12"/>
      <name val="Aptos Narrow"/>
      <family val="2"/>
      <scheme val="minor"/>
    </font>
    <font>
      <b/>
      <sz val="11"/>
      <name val="Aptos Narrow"/>
      <family val="2"/>
      <scheme val="minor"/>
    </font>
    <font>
      <sz val="10"/>
      <name val="Arial"/>
      <family val="2"/>
    </font>
    <font>
      <b/>
      <i/>
      <sz val="9"/>
      <name val="Aptos Narrow"/>
      <family val="2"/>
      <scheme val="minor"/>
    </font>
    <font>
      <sz val="9"/>
      <color theme="1"/>
      <name val="Tahoma"/>
      <family val="2"/>
    </font>
  </fonts>
  <fills count="7">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medium">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3">
    <xf numFmtId="0" fontId="0" fillId="0" borderId="0"/>
    <xf numFmtId="0" fontId="21" fillId="0" borderId="0"/>
    <xf numFmtId="9" fontId="21" fillId="0" borderId="0" applyFont="0" applyFill="0" applyBorder="0" applyAlignment="0" applyProtection="0"/>
  </cellStyleXfs>
  <cellXfs count="97">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0" fillId="4" borderId="1" xfId="0" applyFill="1" applyBorder="1"/>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5" fillId="0" borderId="0" xfId="0" applyFont="1" applyAlignment="1">
      <alignment vertical="center" wrapText="1"/>
    </xf>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 fillId="2" borderId="13" xfId="0" applyFont="1" applyFill="1" applyBorder="1" applyAlignment="1">
      <alignment horizontal="center"/>
    </xf>
    <xf numFmtId="0" fontId="7" fillId="2" borderId="14" xfId="0" applyFont="1" applyFill="1" applyBorder="1" applyAlignment="1">
      <alignment horizontal="center" wrapText="1"/>
    </xf>
    <xf numFmtId="0" fontId="1" fillId="3" borderId="15" xfId="0" applyFont="1" applyFill="1" applyBorder="1"/>
    <xf numFmtId="0" fontId="10" fillId="3" borderId="0" xfId="0" applyFont="1" applyFill="1" applyAlignment="1">
      <alignment horizontal="right"/>
    </xf>
    <xf numFmtId="0" fontId="3" fillId="3" borderId="0" xfId="0" applyFont="1" applyFill="1"/>
    <xf numFmtId="0" fontId="8" fillId="3" borderId="16" xfId="0" applyFont="1" applyFill="1" applyBorder="1" applyAlignment="1">
      <alignment wrapText="1"/>
    </xf>
    <xf numFmtId="0" fontId="0" fillId="0" borderId="15" xfId="0" applyBorder="1"/>
    <xf numFmtId="0" fontId="5" fillId="0" borderId="16" xfId="0" applyFont="1" applyBorder="1" applyAlignment="1">
      <alignment wrapText="1"/>
    </xf>
    <xf numFmtId="0" fontId="7" fillId="3" borderId="16" xfId="0" applyFont="1" applyFill="1" applyBorder="1" applyAlignment="1">
      <alignment wrapText="1"/>
    </xf>
    <xf numFmtId="0" fontId="5" fillId="0" borderId="16" xfId="0" applyFont="1" applyBorder="1" applyAlignment="1">
      <alignment vertical="center" wrapText="1"/>
    </xf>
    <xf numFmtId="0" fontId="0" fillId="0" borderId="16" xfId="0" applyBorder="1" applyAlignment="1">
      <alignment horizontal="left" vertical="center" wrapText="1"/>
    </xf>
    <xf numFmtId="0" fontId="5" fillId="0" borderId="16" xfId="0" applyFont="1" applyBorder="1" applyAlignment="1">
      <alignment horizontal="lef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6" fillId="0" borderId="16" xfId="0" applyFont="1" applyBorder="1" applyAlignment="1">
      <alignment horizontal="right" vertical="center"/>
    </xf>
    <xf numFmtId="0" fontId="0" fillId="0" borderId="1" xfId="0" applyBorder="1"/>
    <xf numFmtId="0" fontId="0" fillId="0" borderId="1" xfId="0" applyBorder="1" applyAlignment="1">
      <alignment horizontal="left" indent="2"/>
    </xf>
    <xf numFmtId="0" fontId="15" fillId="0" borderId="22" xfId="0" applyFont="1" applyBorder="1" applyAlignment="1">
      <alignment vertical="center" wrapText="1"/>
    </xf>
    <xf numFmtId="0" fontId="4" fillId="0" borderId="1" xfId="0" applyFont="1" applyBorder="1" applyAlignment="1">
      <alignment vertical="top" wrapText="1"/>
    </xf>
    <xf numFmtId="0" fontId="18" fillId="0" borderId="0" xfId="0" applyFont="1" applyAlignment="1">
      <alignment horizontal="right" vertical="center"/>
    </xf>
    <xf numFmtId="0" fontId="4" fillId="0" borderId="15" xfId="0" applyFont="1" applyBorder="1"/>
    <xf numFmtId="0" fontId="0" fillId="0" borderId="17" xfId="0" applyBorder="1" applyAlignment="1">
      <alignment vertical="top" wrapText="1"/>
    </xf>
    <xf numFmtId="0" fontId="6" fillId="0" borderId="18" xfId="0" applyFont="1" applyBorder="1" applyAlignment="1">
      <alignment horizontal="right" vertical="center"/>
    </xf>
    <xf numFmtId="0" fontId="0" fillId="0" borderId="18" xfId="0" applyBorder="1"/>
    <xf numFmtId="0" fontId="5" fillId="0" borderId="19" xfId="0" applyFont="1" applyBorder="1" applyAlignment="1">
      <alignment vertical="center" wrapText="1"/>
    </xf>
    <xf numFmtId="0" fontId="15" fillId="0" borderId="11" xfId="0" applyFont="1" applyBorder="1" applyAlignment="1">
      <alignment vertical="center" wrapText="1"/>
    </xf>
    <xf numFmtId="0" fontId="15" fillId="0" borderId="23" xfId="0" applyFont="1" applyBorder="1" applyAlignment="1">
      <alignment vertical="center" wrapText="1"/>
    </xf>
    <xf numFmtId="0" fontId="19" fillId="0" borderId="5" xfId="0" applyFont="1" applyBorder="1" applyAlignment="1">
      <alignment vertical="center" wrapText="1"/>
    </xf>
    <xf numFmtId="0" fontId="19" fillId="0" borderId="1" xfId="0" applyFont="1" applyBorder="1" applyAlignment="1">
      <alignment vertical="center" wrapText="1"/>
    </xf>
    <xf numFmtId="0" fontId="4" fillId="0" borderId="1" xfId="0" applyFont="1" applyBorder="1"/>
    <xf numFmtId="0" fontId="4" fillId="0" borderId="1" xfId="0" applyFont="1" applyBorder="1" applyAlignment="1">
      <alignment horizontal="left" indent="2"/>
    </xf>
    <xf numFmtId="0" fontId="4" fillId="0" borderId="1" xfId="0" applyFont="1" applyBorder="1" applyAlignment="1">
      <alignment horizontal="left" vertical="top" wrapText="1" indent="2"/>
    </xf>
    <xf numFmtId="0" fontId="20" fillId="0" borderId="15" xfId="0" applyFont="1" applyBorder="1"/>
    <xf numFmtId="0" fontId="21" fillId="6" borderId="0" xfId="1" applyFill="1"/>
    <xf numFmtId="2" fontId="21" fillId="6" borderId="0" xfId="1" applyNumberFormat="1" applyFill="1"/>
    <xf numFmtId="164" fontId="21" fillId="6" borderId="0" xfId="1" applyNumberFormat="1" applyFill="1"/>
    <xf numFmtId="0" fontId="21" fillId="6" borderId="0" xfId="1" applyFill="1" applyAlignment="1">
      <alignment horizontal="center"/>
    </xf>
    <xf numFmtId="0" fontId="21" fillId="6" borderId="1" xfId="1" applyFill="1" applyBorder="1" applyAlignment="1">
      <alignment horizontal="center"/>
    </xf>
    <xf numFmtId="1" fontId="21" fillId="6" borderId="1" xfId="1" applyNumberFormat="1" applyFill="1" applyBorder="1" applyAlignment="1">
      <alignment horizontal="center"/>
    </xf>
    <xf numFmtId="1" fontId="21" fillId="6" borderId="0" xfId="1" applyNumberFormat="1" applyFill="1" applyAlignment="1">
      <alignment horizontal="center"/>
    </xf>
    <xf numFmtId="2" fontId="21" fillId="6" borderId="1" xfId="1" applyNumberFormat="1" applyFill="1" applyBorder="1"/>
    <xf numFmtId="164" fontId="21" fillId="6" borderId="1" xfId="1" applyNumberFormat="1" applyFill="1" applyBorder="1"/>
    <xf numFmtId="0" fontId="21" fillId="6" borderId="1" xfId="1" applyFill="1" applyBorder="1"/>
    <xf numFmtId="2" fontId="21" fillId="6" borderId="1" xfId="1" applyNumberFormat="1" applyFill="1" applyBorder="1" applyAlignment="1">
      <alignment horizontal="center"/>
    </xf>
    <xf numFmtId="0" fontId="21" fillId="6" borderId="24" xfId="1" applyFill="1" applyBorder="1"/>
    <xf numFmtId="0" fontId="4" fillId="4" borderId="1" xfId="0" applyFont="1" applyFill="1" applyBorder="1" applyAlignment="1">
      <alignment horizontal="left" vertical="center" wrapText="1"/>
    </xf>
    <xf numFmtId="0" fontId="15" fillId="0" borderId="25" xfId="0" applyFont="1" applyBorder="1" applyAlignment="1">
      <alignment vertical="center" wrapText="1"/>
    </xf>
    <xf numFmtId="0" fontId="11" fillId="5" borderId="1" xfId="0" applyFont="1" applyFill="1" applyBorder="1"/>
    <xf numFmtId="0" fontId="12" fillId="6" borderId="25"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23" xfId="0" applyFont="1" applyFill="1" applyBorder="1" applyAlignment="1">
      <alignment horizontal="center" vertical="center"/>
    </xf>
    <xf numFmtId="0" fontId="11" fillId="5" borderId="10" xfId="0" applyFont="1" applyFill="1" applyBorder="1"/>
    <xf numFmtId="0" fontId="18" fillId="0" borderId="0" xfId="0" applyFont="1" applyAlignment="1">
      <alignment horizontal="right"/>
    </xf>
    <xf numFmtId="0" fontId="22" fillId="0" borderId="0" xfId="0" applyFont="1" applyAlignment="1">
      <alignment horizontal="right" vertical="center"/>
    </xf>
    <xf numFmtId="0" fontId="20" fillId="0" borderId="0" xfId="0" applyFont="1" applyAlignment="1">
      <alignment horizontal="left" vertical="center"/>
    </xf>
    <xf numFmtId="0" fontId="4" fillId="4" borderId="1" xfId="0" applyFont="1" applyFill="1" applyBorder="1" applyAlignment="1">
      <alignment horizontal="left" vertical="center"/>
    </xf>
    <xf numFmtId="0" fontId="1" fillId="3" borderId="2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3" fillId="5" borderId="0" xfId="0" applyFont="1" applyFill="1" applyAlignment="1">
      <alignment horizontal="center" wrapText="1"/>
    </xf>
    <xf numFmtId="0" fontId="9" fillId="0" borderId="0" xfId="0" applyFont="1" applyAlignment="1">
      <alignment horizontal="left" vertical="center" wrapText="1"/>
    </xf>
    <xf numFmtId="0" fontId="1" fillId="2" borderId="12" xfId="0" applyFont="1" applyFill="1" applyBorder="1" applyAlignment="1">
      <alignment horizontal="left"/>
    </xf>
    <xf numFmtId="0" fontId="1" fillId="2" borderId="13" xfId="0" applyFont="1" applyFill="1" applyBorder="1" applyAlignment="1">
      <alignment horizontal="left"/>
    </xf>
    <xf numFmtId="0" fontId="5" fillId="0" borderId="20" xfId="0" applyFont="1" applyBorder="1" applyAlignment="1">
      <alignment horizontal="left" vertical="center" wrapText="1"/>
    </xf>
    <xf numFmtId="0" fontId="20" fillId="0" borderId="15" xfId="0" applyFont="1" applyBorder="1" applyAlignment="1">
      <alignment horizontal="center" vertical="top" wrapText="1"/>
    </xf>
    <xf numFmtId="0" fontId="20" fillId="0" borderId="0" xfId="0" applyFont="1" applyAlignment="1">
      <alignment horizontal="center" vertical="top"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horizontal="center" vertical="center"/>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ciusa.sharepoint.com/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ciusa.sharepoint.com/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ciusa.sharepoint.com/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ciusa.sharepoint.com/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ciusa.sharepoint.com/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D44F-D54E-4A62-A28A-0B2A9B494240}">
  <sheetPr>
    <pageSetUpPr fitToPage="1"/>
  </sheetPr>
  <dimension ref="A1:G46"/>
  <sheetViews>
    <sheetView tabSelected="1" workbookViewId="0">
      <selection activeCell="B9" sqref="B9"/>
    </sheetView>
  </sheetViews>
  <sheetFormatPr defaultRowHeight="14.5" x14ac:dyDescent="0.35"/>
  <cols>
    <col min="1" max="1" width="3.453125" customWidth="1"/>
    <col min="2" max="2" width="94.26953125" customWidth="1"/>
    <col min="3" max="3" width="21.7265625" style="7" customWidth="1"/>
    <col min="4" max="4" width="52.26953125" customWidth="1"/>
    <col min="5" max="5" width="60.7265625" style="20" customWidth="1"/>
  </cols>
  <sheetData>
    <row r="1" spans="1:7" x14ac:dyDescent="0.35">
      <c r="A1">
        <v>1</v>
      </c>
      <c r="B1" s="1" t="s">
        <v>0</v>
      </c>
    </row>
    <row r="2" spans="1:7" x14ac:dyDescent="0.35">
      <c r="A2">
        <v>2</v>
      </c>
      <c r="B2" s="1" t="s">
        <v>1</v>
      </c>
    </row>
    <row r="3" spans="1:7" x14ac:dyDescent="0.35">
      <c r="A3">
        <v>3</v>
      </c>
    </row>
    <row r="4" spans="1:7" ht="51" customHeight="1" x14ac:dyDescent="0.35">
      <c r="A4">
        <v>4</v>
      </c>
      <c r="B4" s="87" t="s">
        <v>2</v>
      </c>
      <c r="C4" s="87"/>
      <c r="D4" s="87"/>
      <c r="E4" s="87"/>
    </row>
    <row r="5" spans="1:7" ht="15" thickBot="1" x14ac:dyDescent="0.4">
      <c r="A5">
        <v>5</v>
      </c>
    </row>
    <row r="6" spans="1:7" x14ac:dyDescent="0.35">
      <c r="A6">
        <v>6</v>
      </c>
      <c r="B6" s="88" t="s">
        <v>3</v>
      </c>
      <c r="C6" s="89"/>
      <c r="D6" s="21" t="s">
        <v>4</v>
      </c>
      <c r="E6" s="22" t="s">
        <v>5</v>
      </c>
    </row>
    <row r="7" spans="1:7" x14ac:dyDescent="0.35">
      <c r="A7">
        <v>7</v>
      </c>
      <c r="B7" s="23" t="s">
        <v>6</v>
      </c>
      <c r="C7" s="24"/>
      <c r="D7" s="25"/>
      <c r="E7" s="26"/>
    </row>
    <row r="8" spans="1:7" x14ac:dyDescent="0.35">
      <c r="A8">
        <v>8</v>
      </c>
      <c r="B8" s="43" t="s">
        <v>7</v>
      </c>
      <c r="C8" s="7" t="s">
        <v>8</v>
      </c>
      <c r="D8" s="5"/>
      <c r="E8" s="28"/>
    </row>
    <row r="9" spans="1:7" x14ac:dyDescent="0.35">
      <c r="A9">
        <v>9</v>
      </c>
      <c r="B9" s="43" t="s">
        <v>9</v>
      </c>
      <c r="C9" s="7" t="s">
        <v>8</v>
      </c>
      <c r="D9" s="5"/>
      <c r="E9" s="28" t="s">
        <v>10</v>
      </c>
    </row>
    <row r="10" spans="1:7" x14ac:dyDescent="0.35">
      <c r="A10">
        <v>10</v>
      </c>
      <c r="B10" s="57" t="s">
        <v>11</v>
      </c>
      <c r="C10" s="8" t="s">
        <v>8</v>
      </c>
      <c r="D10" s="6"/>
      <c r="E10" s="28"/>
      <c r="F10" s="4"/>
      <c r="G10" s="3"/>
    </row>
    <row r="11" spans="1:7" x14ac:dyDescent="0.35">
      <c r="A11">
        <v>11</v>
      </c>
      <c r="B11" s="57" t="s">
        <v>12</v>
      </c>
      <c r="C11" s="8" t="s">
        <v>8</v>
      </c>
      <c r="D11" s="6"/>
      <c r="E11" s="28"/>
      <c r="F11" s="4"/>
      <c r="G11" s="3"/>
    </row>
    <row r="12" spans="1:7" x14ac:dyDescent="0.35">
      <c r="A12">
        <v>12</v>
      </c>
      <c r="B12" s="58" t="s">
        <v>13</v>
      </c>
      <c r="C12" s="8" t="s">
        <v>8</v>
      </c>
      <c r="D12" s="6"/>
      <c r="E12" s="28"/>
      <c r="F12" s="4"/>
      <c r="G12" s="3"/>
    </row>
    <row r="13" spans="1:7" x14ac:dyDescent="0.35">
      <c r="A13">
        <v>13</v>
      </c>
      <c r="B13" s="44" t="s">
        <v>14</v>
      </c>
      <c r="C13" s="8" t="s">
        <v>8</v>
      </c>
      <c r="D13" s="6"/>
      <c r="E13" s="28"/>
      <c r="F13" s="4"/>
      <c r="G13" s="3"/>
    </row>
    <row r="14" spans="1:7" x14ac:dyDescent="0.35">
      <c r="A14">
        <v>14</v>
      </c>
      <c r="B14" s="44" t="s">
        <v>15</v>
      </c>
      <c r="C14" s="8" t="s">
        <v>8</v>
      </c>
      <c r="D14" s="6"/>
      <c r="E14" s="28"/>
      <c r="F14" s="4"/>
      <c r="G14" s="3"/>
    </row>
    <row r="15" spans="1:7" x14ac:dyDescent="0.35">
      <c r="A15">
        <v>15</v>
      </c>
      <c r="B15" s="27"/>
      <c r="E15" s="28"/>
    </row>
    <row r="16" spans="1:7" x14ac:dyDescent="0.35">
      <c r="A16">
        <v>16</v>
      </c>
      <c r="B16" s="23" t="s">
        <v>16</v>
      </c>
      <c r="C16" s="24"/>
      <c r="D16" s="2"/>
      <c r="E16" s="29"/>
    </row>
    <row r="17" spans="1:7" ht="45" customHeight="1" x14ac:dyDescent="0.35">
      <c r="A17">
        <v>17</v>
      </c>
      <c r="B17" s="46" t="s">
        <v>131</v>
      </c>
      <c r="C17" s="47" t="s">
        <v>17</v>
      </c>
      <c r="D17" s="73"/>
      <c r="E17" s="90" t="s">
        <v>18</v>
      </c>
    </row>
    <row r="18" spans="1:7" ht="50.15" customHeight="1" x14ac:dyDescent="0.35">
      <c r="A18">
        <v>18</v>
      </c>
      <c r="B18" s="46" t="s">
        <v>19</v>
      </c>
      <c r="C18" s="47" t="s">
        <v>17</v>
      </c>
      <c r="D18" s="73"/>
      <c r="E18" s="90"/>
    </row>
    <row r="19" spans="1:7" ht="33" customHeight="1" x14ac:dyDescent="0.35">
      <c r="A19">
        <v>19</v>
      </c>
      <c r="B19" s="46" t="s">
        <v>132</v>
      </c>
      <c r="C19" s="80" t="s">
        <v>8</v>
      </c>
      <c r="D19" s="73"/>
      <c r="E19" s="42"/>
    </row>
    <row r="20" spans="1:7" x14ac:dyDescent="0.35">
      <c r="A20">
        <v>20</v>
      </c>
      <c r="B20" s="46" t="s">
        <v>20</v>
      </c>
      <c r="C20" s="47" t="s">
        <v>17</v>
      </c>
      <c r="D20" s="73"/>
      <c r="E20" s="42"/>
    </row>
    <row r="21" spans="1:7" ht="33" customHeight="1" x14ac:dyDescent="0.35">
      <c r="A21">
        <v>21</v>
      </c>
      <c r="B21" s="46" t="s">
        <v>133</v>
      </c>
      <c r="C21" s="80" t="s">
        <v>8</v>
      </c>
      <c r="D21" s="73"/>
      <c r="E21" s="42"/>
      <c r="F21" s="9"/>
    </row>
    <row r="22" spans="1:7" ht="29" x14ac:dyDescent="0.35">
      <c r="A22">
        <v>22</v>
      </c>
      <c r="B22" s="46" t="s">
        <v>134</v>
      </c>
      <c r="C22" s="80" t="s">
        <v>8</v>
      </c>
      <c r="D22" s="73"/>
      <c r="E22" s="42"/>
      <c r="F22" s="9"/>
    </row>
    <row r="23" spans="1:7" ht="29" x14ac:dyDescent="0.35">
      <c r="A23">
        <v>23</v>
      </c>
      <c r="B23" s="46" t="s">
        <v>21</v>
      </c>
      <c r="C23" s="47" t="s">
        <v>22</v>
      </c>
      <c r="D23" s="73"/>
      <c r="E23" s="30"/>
    </row>
    <row r="24" spans="1:7" ht="29" x14ac:dyDescent="0.35">
      <c r="A24">
        <v>24</v>
      </c>
      <c r="B24" s="46" t="s">
        <v>23</v>
      </c>
      <c r="C24" s="47" t="s">
        <v>22</v>
      </c>
      <c r="D24" s="73"/>
      <c r="E24" s="42"/>
      <c r="G24" s="9"/>
    </row>
    <row r="25" spans="1:7" x14ac:dyDescent="0.35">
      <c r="A25">
        <v>25</v>
      </c>
      <c r="B25" s="46" t="s">
        <v>24</v>
      </c>
      <c r="C25" s="47" t="s">
        <v>22</v>
      </c>
      <c r="D25" s="73"/>
      <c r="E25" s="42"/>
      <c r="G25" s="9"/>
    </row>
    <row r="26" spans="1:7" ht="29" x14ac:dyDescent="0.35">
      <c r="A26">
        <v>26</v>
      </c>
      <c r="B26" s="46" t="s">
        <v>25</v>
      </c>
      <c r="C26" s="47" t="s">
        <v>27</v>
      </c>
      <c r="D26" s="73"/>
      <c r="E26" s="42"/>
      <c r="G26" s="9"/>
    </row>
    <row r="27" spans="1:7" ht="29" x14ac:dyDescent="0.35">
      <c r="A27">
        <v>27</v>
      </c>
      <c r="B27" s="59" t="s">
        <v>26</v>
      </c>
      <c r="C27" s="47" t="s">
        <v>27</v>
      </c>
      <c r="D27" s="73"/>
      <c r="E27" s="42"/>
    </row>
    <row r="28" spans="1:7" ht="29" x14ac:dyDescent="0.35">
      <c r="A28">
        <v>28</v>
      </c>
      <c r="B28" s="46" t="s">
        <v>28</v>
      </c>
      <c r="C28" s="47" t="s">
        <v>22</v>
      </c>
      <c r="D28" s="73"/>
      <c r="E28" s="42"/>
    </row>
    <row r="29" spans="1:7" x14ac:dyDescent="0.35">
      <c r="A29">
        <v>29</v>
      </c>
      <c r="B29" s="59" t="s">
        <v>29</v>
      </c>
      <c r="C29" s="47" t="s">
        <v>27</v>
      </c>
      <c r="D29" s="73"/>
      <c r="E29" s="42"/>
    </row>
    <row r="30" spans="1:7" ht="29" x14ac:dyDescent="0.35">
      <c r="A30">
        <v>30</v>
      </c>
      <c r="B30" s="46" t="s">
        <v>30</v>
      </c>
      <c r="C30" s="47" t="s">
        <v>22</v>
      </c>
      <c r="D30" s="73"/>
      <c r="E30" s="42"/>
    </row>
    <row r="31" spans="1:7" ht="43.5" x14ac:dyDescent="0.35">
      <c r="A31">
        <v>31</v>
      </c>
      <c r="B31" s="46" t="s">
        <v>31</v>
      </c>
      <c r="C31" s="47" t="s">
        <v>22</v>
      </c>
      <c r="D31" s="73"/>
      <c r="E31" s="42"/>
      <c r="G31" s="9"/>
    </row>
    <row r="32" spans="1:7" ht="29" x14ac:dyDescent="0.35">
      <c r="A32">
        <v>32</v>
      </c>
      <c r="B32" s="46" t="s">
        <v>32</v>
      </c>
      <c r="C32" s="47" t="s">
        <v>22</v>
      </c>
      <c r="D32" s="73"/>
      <c r="E32" s="42"/>
      <c r="G32" s="9"/>
    </row>
    <row r="33" spans="1:7" ht="29" x14ac:dyDescent="0.35">
      <c r="A33">
        <v>33</v>
      </c>
      <c r="B33" s="59" t="s">
        <v>130</v>
      </c>
      <c r="C33" s="47" t="s">
        <v>8</v>
      </c>
      <c r="D33" s="73"/>
      <c r="E33" s="42"/>
      <c r="G33" s="9"/>
    </row>
    <row r="34" spans="1:7" ht="29" x14ac:dyDescent="0.35">
      <c r="A34">
        <v>34</v>
      </c>
      <c r="B34" s="59" t="s">
        <v>33</v>
      </c>
      <c r="C34" s="47" t="s">
        <v>27</v>
      </c>
      <c r="D34" s="73"/>
      <c r="E34" s="42"/>
      <c r="G34" s="9"/>
    </row>
    <row r="35" spans="1:7" ht="29" x14ac:dyDescent="0.35">
      <c r="A35">
        <v>35</v>
      </c>
      <c r="B35" s="46" t="s">
        <v>34</v>
      </c>
      <c r="C35" s="47" t="s">
        <v>8</v>
      </c>
      <c r="D35" s="73"/>
      <c r="E35" s="30"/>
      <c r="G35" s="9"/>
    </row>
    <row r="36" spans="1:7" x14ac:dyDescent="0.35">
      <c r="A36">
        <v>36</v>
      </c>
      <c r="B36" s="60" t="s">
        <v>35</v>
      </c>
      <c r="C36" s="81"/>
      <c r="D36" s="82"/>
      <c r="E36" s="28"/>
    </row>
    <row r="37" spans="1:7" ht="36" customHeight="1" x14ac:dyDescent="0.35">
      <c r="A37">
        <v>37</v>
      </c>
      <c r="B37" s="91" t="s">
        <v>36</v>
      </c>
      <c r="C37" s="92"/>
      <c r="D37" s="92"/>
      <c r="E37" s="28"/>
    </row>
    <row r="38" spans="1:7" x14ac:dyDescent="0.35">
      <c r="A38">
        <v>38</v>
      </c>
      <c r="B38" s="48" t="s">
        <v>37</v>
      </c>
      <c r="C38" s="47" t="s">
        <v>8</v>
      </c>
      <c r="D38" s="83"/>
      <c r="E38" s="31"/>
    </row>
    <row r="39" spans="1:7" x14ac:dyDescent="0.35">
      <c r="A39">
        <v>39</v>
      </c>
      <c r="B39" s="48" t="s">
        <v>38</v>
      </c>
      <c r="C39" s="47" t="s">
        <v>8</v>
      </c>
      <c r="D39" s="83"/>
      <c r="E39" s="32" t="s">
        <v>39</v>
      </c>
    </row>
    <row r="40" spans="1:7" x14ac:dyDescent="0.35">
      <c r="A40">
        <v>40</v>
      </c>
      <c r="B40" s="48" t="s">
        <v>135</v>
      </c>
      <c r="C40" s="47" t="s">
        <v>8</v>
      </c>
      <c r="D40" s="83"/>
      <c r="E40" s="32"/>
    </row>
    <row r="41" spans="1:7" ht="15" thickBot="1" x14ac:dyDescent="0.4">
      <c r="A41">
        <v>41</v>
      </c>
      <c r="B41" s="49"/>
      <c r="C41" s="50"/>
      <c r="D41" s="51"/>
      <c r="E41" s="52"/>
    </row>
    <row r="42" spans="1:7" x14ac:dyDescent="0.35">
      <c r="E42" s="20" t="s">
        <v>40</v>
      </c>
    </row>
    <row r="46" spans="1:7" s="7" customFormat="1" x14ac:dyDescent="0.35">
      <c r="B46" t="s">
        <v>40</v>
      </c>
      <c r="D46"/>
      <c r="E46" s="20"/>
      <c r="F46"/>
      <c r="G46"/>
    </row>
  </sheetData>
  <mergeCells count="4">
    <mergeCell ref="B4:E4"/>
    <mergeCell ref="B6:C6"/>
    <mergeCell ref="E17:E18"/>
    <mergeCell ref="B37:D37"/>
  </mergeCells>
  <dataValidations count="4">
    <dataValidation type="list" allowBlank="1" showInputMessage="1" showErrorMessage="1" sqref="D30:D33 D28 D23:D25" xr:uid="{1563F734-B9B9-4634-8D64-A3B5442757B7}">
      <formula1>"Yes, No"</formula1>
    </dataValidation>
    <dataValidation type="list" allowBlank="1" showInputMessage="1" showErrorMessage="1" sqref="D17:D18" xr:uid="{8BDF5276-662E-4BD6-A60E-FA333E4B80CD}">
      <formula1>"Full Conformance, Non-conformance"</formula1>
    </dataValidation>
    <dataValidation type="list" allowBlank="1" showInputMessage="1" showErrorMessage="1" sqref="D20" xr:uid="{4896744F-01F7-4B1C-AD1C-CCF4383F08E1}">
      <formula1>"Long, Flat"</formula1>
    </dataValidation>
    <dataValidation type="list" allowBlank="1" showInputMessage="1" showErrorMessage="1" sqref="D26:D27 D29 D34" xr:uid="{5F8F42CF-4B78-484D-B575-1C95490D7D37}">
      <formula1>"Yes, No, N/A"</formula1>
    </dataValidation>
  </dataValidations>
  <pageMargins left="0.7" right="0.7" top="0.75" bottom="0.75" header="0.3" footer="0.3"/>
  <pageSetup scale="52"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opLeftCell="A32" workbookViewId="0">
      <selection activeCell="C44" sqref="C44"/>
    </sheetView>
  </sheetViews>
  <sheetFormatPr defaultColWidth="9.1796875" defaultRowHeight="15" x14ac:dyDescent="0.3"/>
  <cols>
    <col min="1" max="1" width="5.7265625" style="13" customWidth="1"/>
    <col min="2" max="2" width="42.453125" style="13" customWidth="1"/>
    <col min="3" max="3" width="60.7265625" style="18" customWidth="1"/>
    <col min="4" max="4" width="21.81640625" style="19" customWidth="1"/>
    <col min="5" max="5" width="23.54296875" style="19" customWidth="1"/>
    <col min="6" max="6" width="32.1796875" style="19" customWidth="1"/>
    <col min="7" max="7" width="42.26953125" style="19" customWidth="1"/>
    <col min="8" max="8" width="35.453125" style="19" customWidth="1"/>
    <col min="9" max="9" width="60.7265625" style="13" customWidth="1"/>
    <col min="10" max="10" width="29.81640625" style="13" bestFit="1" customWidth="1"/>
    <col min="11" max="16384" width="9.1796875" style="13"/>
  </cols>
  <sheetData>
    <row r="1" spans="1:10" ht="15.5" thickBot="1" x14ac:dyDescent="0.35">
      <c r="A1" s="10"/>
      <c r="B1" s="10"/>
      <c r="C1" s="11"/>
      <c r="D1" s="12"/>
      <c r="E1" s="12"/>
      <c r="F1" s="12"/>
      <c r="G1" s="12"/>
      <c r="H1" s="12"/>
      <c r="I1" s="10"/>
      <c r="J1" s="10"/>
    </row>
    <row r="2" spans="1:10" s="14" customFormat="1" ht="144" customHeight="1" thickBot="1" x14ac:dyDescent="0.35">
      <c r="A2" s="86">
        <v>1</v>
      </c>
      <c r="B2" s="40" t="s">
        <v>41</v>
      </c>
      <c r="C2" s="41" t="s">
        <v>42</v>
      </c>
      <c r="D2" s="41" t="s">
        <v>43</v>
      </c>
      <c r="E2" s="84" t="s">
        <v>136</v>
      </c>
      <c r="F2" s="84" t="s">
        <v>137</v>
      </c>
      <c r="G2" s="84" t="s">
        <v>138</v>
      </c>
      <c r="H2" s="84" t="s">
        <v>139</v>
      </c>
      <c r="I2" s="84" t="s">
        <v>140</v>
      </c>
      <c r="J2" s="85" t="s">
        <v>44</v>
      </c>
    </row>
    <row r="3" spans="1:10" s="14" customFormat="1" ht="30" customHeight="1" x14ac:dyDescent="0.3">
      <c r="A3" s="86">
        <v>2</v>
      </c>
      <c r="B3" s="93" t="s">
        <v>45</v>
      </c>
      <c r="C3" s="94"/>
      <c r="D3" s="94"/>
      <c r="E3" s="94"/>
      <c r="F3" s="94"/>
      <c r="G3" s="94"/>
      <c r="H3" s="94"/>
      <c r="I3" s="94"/>
      <c r="J3" s="94"/>
    </row>
    <row r="4" spans="1:10" ht="30" customHeight="1" x14ac:dyDescent="0.3">
      <c r="A4" s="86">
        <v>3</v>
      </c>
      <c r="B4" s="33" t="s">
        <v>46</v>
      </c>
      <c r="C4" s="34" t="s">
        <v>47</v>
      </c>
      <c r="D4" s="34"/>
      <c r="E4" s="45"/>
      <c r="F4" s="45"/>
      <c r="G4" s="35"/>
      <c r="H4" s="45"/>
      <c r="I4" s="45"/>
      <c r="J4" s="75"/>
    </row>
    <row r="5" spans="1:10" ht="30" customHeight="1" x14ac:dyDescent="0.3">
      <c r="A5" s="86">
        <v>4</v>
      </c>
      <c r="B5" s="36" t="s">
        <v>48</v>
      </c>
      <c r="C5" s="37" t="s">
        <v>49</v>
      </c>
      <c r="D5" s="34"/>
      <c r="E5" s="45"/>
      <c r="F5" s="45"/>
      <c r="G5" s="35"/>
      <c r="H5" s="45"/>
      <c r="I5" s="74"/>
      <c r="J5" s="75"/>
    </row>
    <row r="6" spans="1:10" ht="30" customHeight="1" x14ac:dyDescent="0.3">
      <c r="A6" s="86">
        <v>5</v>
      </c>
      <c r="B6" s="36" t="s">
        <v>50</v>
      </c>
      <c r="C6" s="37" t="s">
        <v>51</v>
      </c>
      <c r="D6" s="34"/>
      <c r="E6" s="45"/>
      <c r="F6" s="45"/>
      <c r="G6" s="35"/>
      <c r="H6" s="45"/>
      <c r="I6" s="74"/>
      <c r="J6" s="75"/>
    </row>
    <row r="7" spans="1:10" ht="30" customHeight="1" x14ac:dyDescent="0.3">
      <c r="A7" s="86">
        <v>6</v>
      </c>
      <c r="B7" s="36" t="s">
        <v>52</v>
      </c>
      <c r="C7" s="37" t="s">
        <v>53</v>
      </c>
      <c r="D7" s="34"/>
      <c r="E7" s="45"/>
      <c r="F7" s="45"/>
      <c r="G7" s="35"/>
      <c r="H7" s="45"/>
      <c r="I7" s="74"/>
      <c r="J7" s="75"/>
    </row>
    <row r="8" spans="1:10" ht="30" customHeight="1" x14ac:dyDescent="0.3">
      <c r="A8" s="86">
        <v>7</v>
      </c>
      <c r="B8" s="36" t="s">
        <v>54</v>
      </c>
      <c r="C8" s="37" t="s">
        <v>55</v>
      </c>
      <c r="D8" s="34"/>
      <c r="E8" s="45"/>
      <c r="F8" s="45"/>
      <c r="G8" s="35"/>
      <c r="H8" s="45"/>
      <c r="I8" s="74"/>
      <c r="J8" s="75"/>
    </row>
    <row r="9" spans="1:10" ht="30" customHeight="1" x14ac:dyDescent="0.3">
      <c r="A9" s="86">
        <v>8</v>
      </c>
      <c r="B9" s="55" t="s">
        <v>56</v>
      </c>
      <c r="C9" s="56" t="s">
        <v>57</v>
      </c>
      <c r="D9" s="34"/>
      <c r="E9" s="45"/>
      <c r="F9" s="45"/>
      <c r="G9" s="35"/>
      <c r="H9" s="45"/>
      <c r="I9" s="74"/>
      <c r="J9" s="75"/>
    </row>
    <row r="10" spans="1:10" ht="30" customHeight="1" x14ac:dyDescent="0.3">
      <c r="A10" s="86">
        <v>9</v>
      </c>
      <c r="B10" s="36" t="s">
        <v>58</v>
      </c>
      <c r="C10" s="37" t="s">
        <v>59</v>
      </c>
      <c r="D10" s="34"/>
      <c r="E10" s="45"/>
      <c r="F10" s="45"/>
      <c r="G10" s="35"/>
      <c r="H10" s="45"/>
      <c r="I10" s="74"/>
      <c r="J10" s="75"/>
    </row>
    <row r="11" spans="1:10" ht="30" customHeight="1" x14ac:dyDescent="0.3">
      <c r="A11" s="86">
        <v>10</v>
      </c>
      <c r="B11" s="95" t="s">
        <v>60</v>
      </c>
      <c r="C11" s="96"/>
      <c r="D11" s="96"/>
      <c r="E11" s="96"/>
      <c r="F11" s="96"/>
      <c r="G11" s="96"/>
      <c r="H11" s="96"/>
      <c r="I11" s="96"/>
      <c r="J11" s="96"/>
    </row>
    <row r="12" spans="1:10" ht="30" customHeight="1" x14ac:dyDescent="0.3">
      <c r="A12" s="86">
        <v>11</v>
      </c>
      <c r="B12" s="33" t="s">
        <v>61</v>
      </c>
      <c r="C12" s="34" t="s">
        <v>62</v>
      </c>
      <c r="D12" s="34"/>
      <c r="E12" s="45"/>
      <c r="F12" s="45"/>
      <c r="G12" s="35"/>
      <c r="H12" s="45"/>
      <c r="I12" s="76"/>
      <c r="J12" s="75"/>
    </row>
    <row r="13" spans="1:10" ht="30" customHeight="1" x14ac:dyDescent="0.3">
      <c r="A13" s="86">
        <v>12</v>
      </c>
      <c r="B13" s="36" t="s">
        <v>63</v>
      </c>
      <c r="C13" s="37" t="s">
        <v>64</v>
      </c>
      <c r="D13" s="34"/>
      <c r="E13" s="45"/>
      <c r="F13" s="45"/>
      <c r="G13" s="35"/>
      <c r="H13" s="45"/>
      <c r="I13" s="76"/>
      <c r="J13" s="75"/>
    </row>
    <row r="14" spans="1:10" ht="30" customHeight="1" x14ac:dyDescent="0.3">
      <c r="A14" s="86">
        <v>13</v>
      </c>
      <c r="B14" s="36" t="s">
        <v>65</v>
      </c>
      <c r="C14" s="37" t="s">
        <v>66</v>
      </c>
      <c r="D14" s="34"/>
      <c r="E14" s="45"/>
      <c r="F14" s="45"/>
      <c r="G14" s="35"/>
      <c r="H14" s="45"/>
      <c r="I14" s="76"/>
      <c r="J14" s="75"/>
    </row>
    <row r="15" spans="1:10" ht="30" customHeight="1" x14ac:dyDescent="0.3">
      <c r="A15" s="86">
        <v>14</v>
      </c>
      <c r="B15" s="36" t="s">
        <v>67</v>
      </c>
      <c r="C15" s="37" t="s">
        <v>68</v>
      </c>
      <c r="D15" s="34"/>
      <c r="E15" s="45"/>
      <c r="F15" s="45"/>
      <c r="G15" s="35"/>
      <c r="H15" s="45"/>
      <c r="I15" s="76"/>
      <c r="J15" s="75"/>
    </row>
    <row r="16" spans="1:10" ht="30" customHeight="1" x14ac:dyDescent="0.3">
      <c r="A16" s="86">
        <v>15</v>
      </c>
      <c r="B16" s="36" t="s">
        <v>69</v>
      </c>
      <c r="C16" s="37" t="s">
        <v>70</v>
      </c>
      <c r="D16" s="34"/>
      <c r="E16" s="45"/>
      <c r="F16" s="45"/>
      <c r="G16" s="35"/>
      <c r="H16" s="45"/>
      <c r="I16" s="76"/>
      <c r="J16" s="75"/>
    </row>
    <row r="17" spans="1:10" ht="30" customHeight="1" x14ac:dyDescent="0.3">
      <c r="A17" s="86">
        <v>16</v>
      </c>
      <c r="B17" s="95" t="s">
        <v>71</v>
      </c>
      <c r="C17" s="96"/>
      <c r="D17" s="96"/>
      <c r="E17" s="96"/>
      <c r="F17" s="96"/>
      <c r="G17" s="96"/>
      <c r="H17" s="96"/>
      <c r="I17" s="96"/>
      <c r="J17" s="96"/>
    </row>
    <row r="18" spans="1:10" ht="30" customHeight="1" x14ac:dyDescent="0.3">
      <c r="A18" s="86">
        <v>17</v>
      </c>
      <c r="B18" s="33" t="s">
        <v>72</v>
      </c>
      <c r="C18" s="34" t="s">
        <v>73</v>
      </c>
      <c r="D18" s="34"/>
      <c r="E18" s="45"/>
      <c r="F18" s="45"/>
      <c r="G18" s="35"/>
      <c r="H18" s="45"/>
      <c r="I18" s="76"/>
      <c r="J18" s="75"/>
    </row>
    <row r="19" spans="1:10" ht="30" customHeight="1" x14ac:dyDescent="0.3">
      <c r="A19" s="86">
        <v>18</v>
      </c>
      <c r="B19" s="36" t="s">
        <v>74</v>
      </c>
      <c r="C19" s="37" t="s">
        <v>75</v>
      </c>
      <c r="D19" s="34"/>
      <c r="E19" s="45"/>
      <c r="F19" s="45"/>
      <c r="G19" s="35"/>
      <c r="H19" s="45"/>
      <c r="I19" s="76"/>
      <c r="J19" s="75"/>
    </row>
    <row r="20" spans="1:10" ht="30" customHeight="1" x14ac:dyDescent="0.3">
      <c r="A20" s="86">
        <v>19</v>
      </c>
      <c r="B20" s="36" t="s">
        <v>76</v>
      </c>
      <c r="C20" s="37" t="s">
        <v>77</v>
      </c>
      <c r="D20" s="34"/>
      <c r="E20" s="45"/>
      <c r="F20" s="45"/>
      <c r="G20" s="35"/>
      <c r="H20" s="45"/>
      <c r="I20" s="76"/>
      <c r="J20" s="75"/>
    </row>
    <row r="21" spans="1:10" ht="30" customHeight="1" x14ac:dyDescent="0.3">
      <c r="A21" s="86">
        <v>20</v>
      </c>
      <c r="B21" s="36" t="s">
        <v>78</v>
      </c>
      <c r="C21" s="37" t="s">
        <v>79</v>
      </c>
      <c r="D21" s="34"/>
      <c r="E21" s="45"/>
      <c r="F21" s="45"/>
      <c r="G21" s="35"/>
      <c r="H21" s="45"/>
      <c r="I21" s="76"/>
      <c r="J21" s="75"/>
    </row>
    <row r="22" spans="1:10" ht="30" customHeight="1" x14ac:dyDescent="0.3">
      <c r="A22" s="86">
        <v>21</v>
      </c>
      <c r="B22" s="36" t="s">
        <v>80</v>
      </c>
      <c r="C22" s="37" t="s">
        <v>81</v>
      </c>
      <c r="D22" s="34"/>
      <c r="E22" s="45"/>
      <c r="F22" s="45"/>
      <c r="G22" s="35"/>
      <c r="H22" s="45"/>
      <c r="I22" s="76"/>
      <c r="J22" s="75"/>
    </row>
    <row r="23" spans="1:10" ht="30" customHeight="1" x14ac:dyDescent="0.3">
      <c r="A23" s="86">
        <v>22</v>
      </c>
      <c r="B23" s="33" t="s">
        <v>82</v>
      </c>
      <c r="C23" s="34" t="s">
        <v>83</v>
      </c>
      <c r="D23" s="34"/>
      <c r="E23" s="45"/>
      <c r="F23" s="45"/>
      <c r="G23" s="35"/>
      <c r="H23" s="45"/>
      <c r="I23" s="76"/>
      <c r="J23" s="75"/>
    </row>
    <row r="24" spans="1:10" ht="30" customHeight="1" x14ac:dyDescent="0.3">
      <c r="A24" s="86">
        <v>23</v>
      </c>
      <c r="B24" s="36" t="s">
        <v>84</v>
      </c>
      <c r="C24" s="37" t="s">
        <v>85</v>
      </c>
      <c r="D24" s="34"/>
      <c r="E24" s="45"/>
      <c r="F24" s="45"/>
      <c r="G24" s="35"/>
      <c r="H24" s="45"/>
      <c r="I24" s="76"/>
      <c r="J24" s="75"/>
    </row>
    <row r="25" spans="1:10" ht="30" customHeight="1" x14ac:dyDescent="0.3">
      <c r="A25" s="86">
        <v>24</v>
      </c>
      <c r="B25" s="36" t="s">
        <v>86</v>
      </c>
      <c r="C25" s="37" t="s">
        <v>87</v>
      </c>
      <c r="D25" s="34"/>
      <c r="E25" s="45"/>
      <c r="F25" s="45"/>
      <c r="G25" s="35"/>
      <c r="H25" s="45"/>
      <c r="I25" s="76"/>
      <c r="J25" s="75"/>
    </row>
    <row r="26" spans="1:10" ht="30" customHeight="1" x14ac:dyDescent="0.3">
      <c r="A26" s="86">
        <v>25</v>
      </c>
      <c r="B26" s="36" t="s">
        <v>88</v>
      </c>
      <c r="C26" s="37" t="s">
        <v>89</v>
      </c>
      <c r="D26" s="34"/>
      <c r="E26" s="45"/>
      <c r="F26" s="45"/>
      <c r="G26" s="35"/>
      <c r="H26" s="45"/>
      <c r="I26" s="76"/>
      <c r="J26" s="75"/>
    </row>
    <row r="27" spans="1:10" ht="30" customHeight="1" x14ac:dyDescent="0.3">
      <c r="A27" s="86">
        <v>26</v>
      </c>
      <c r="B27" s="33" t="s">
        <v>90</v>
      </c>
      <c r="C27" s="34" t="s">
        <v>91</v>
      </c>
      <c r="D27" s="34"/>
      <c r="E27" s="45"/>
      <c r="F27" s="45"/>
      <c r="G27" s="35"/>
      <c r="H27" s="45"/>
      <c r="I27" s="76"/>
      <c r="J27" s="75"/>
    </row>
    <row r="28" spans="1:10" ht="30" customHeight="1" x14ac:dyDescent="0.3">
      <c r="A28" s="86">
        <v>27</v>
      </c>
      <c r="B28" s="95" t="s">
        <v>92</v>
      </c>
      <c r="C28" s="96"/>
      <c r="D28" s="96"/>
      <c r="E28" s="96"/>
      <c r="F28" s="96"/>
      <c r="G28" s="96"/>
      <c r="H28" s="96"/>
      <c r="I28" s="96"/>
      <c r="J28" s="96"/>
    </row>
    <row r="29" spans="1:10" ht="51.75" customHeight="1" x14ac:dyDescent="0.3">
      <c r="A29" s="86">
        <v>28</v>
      </c>
      <c r="B29" s="33" t="s">
        <v>93</v>
      </c>
      <c r="C29" s="37" t="s">
        <v>94</v>
      </c>
      <c r="D29" s="34"/>
      <c r="E29" s="45"/>
      <c r="F29" s="45"/>
      <c r="G29" s="35"/>
      <c r="H29" s="45"/>
      <c r="I29" s="77"/>
      <c r="J29" s="75"/>
    </row>
    <row r="30" spans="1:10" ht="30" customHeight="1" x14ac:dyDescent="0.3">
      <c r="A30" s="86">
        <v>29</v>
      </c>
      <c r="B30" s="36" t="s">
        <v>95</v>
      </c>
      <c r="C30" s="37" t="s">
        <v>96</v>
      </c>
      <c r="D30" s="34"/>
      <c r="E30" s="45"/>
      <c r="F30" s="45"/>
      <c r="G30" s="35"/>
      <c r="H30" s="45"/>
      <c r="I30" s="77"/>
      <c r="J30" s="75"/>
    </row>
    <row r="31" spans="1:10" ht="30" customHeight="1" x14ac:dyDescent="0.3">
      <c r="A31" s="86">
        <v>30</v>
      </c>
      <c r="B31" s="36" t="s">
        <v>97</v>
      </c>
      <c r="C31" s="37" t="s">
        <v>98</v>
      </c>
      <c r="D31" s="34"/>
      <c r="E31" s="45"/>
      <c r="F31" s="45"/>
      <c r="G31" s="35"/>
      <c r="H31" s="45"/>
      <c r="I31" s="77"/>
      <c r="J31" s="75"/>
    </row>
    <row r="32" spans="1:10" ht="30" customHeight="1" x14ac:dyDescent="0.3">
      <c r="A32" s="86">
        <v>31</v>
      </c>
      <c r="B32" s="36" t="s">
        <v>99</v>
      </c>
      <c r="C32" s="37" t="s">
        <v>100</v>
      </c>
      <c r="D32" s="34"/>
      <c r="E32" s="45"/>
      <c r="F32" s="45"/>
      <c r="G32" s="35"/>
      <c r="H32" s="45"/>
      <c r="I32" s="77"/>
      <c r="J32" s="75"/>
    </row>
    <row r="33" spans="1:10" ht="30" customHeight="1" x14ac:dyDescent="0.3">
      <c r="A33" s="86">
        <v>32</v>
      </c>
      <c r="B33" s="95" t="s">
        <v>101</v>
      </c>
      <c r="C33" s="96"/>
      <c r="D33" s="96"/>
      <c r="E33" s="96"/>
      <c r="F33" s="96"/>
      <c r="G33" s="96"/>
      <c r="H33" s="96"/>
      <c r="I33" s="96"/>
      <c r="J33" s="96"/>
    </row>
    <row r="34" spans="1:10" ht="30" customHeight="1" x14ac:dyDescent="0.3">
      <c r="A34" s="86">
        <v>33</v>
      </c>
      <c r="B34" s="33" t="s">
        <v>102</v>
      </c>
      <c r="C34" s="34" t="s">
        <v>103</v>
      </c>
      <c r="D34" s="34"/>
      <c r="E34" s="45"/>
      <c r="F34" s="45"/>
      <c r="G34" s="35"/>
      <c r="H34" s="45"/>
      <c r="I34" s="76"/>
      <c r="J34" s="75"/>
    </row>
    <row r="35" spans="1:10" ht="30" customHeight="1" x14ac:dyDescent="0.3">
      <c r="A35" s="86">
        <v>34</v>
      </c>
      <c r="B35" s="36" t="s">
        <v>104</v>
      </c>
      <c r="C35" s="37" t="s">
        <v>105</v>
      </c>
      <c r="D35" s="34"/>
      <c r="E35" s="45"/>
      <c r="F35" s="45"/>
      <c r="G35" s="35"/>
      <c r="H35" s="45"/>
      <c r="I35" s="76"/>
      <c r="J35" s="75"/>
    </row>
    <row r="36" spans="1:10" ht="30" customHeight="1" x14ac:dyDescent="0.3">
      <c r="A36" s="86">
        <v>35</v>
      </c>
      <c r="B36" s="36" t="s">
        <v>106</v>
      </c>
      <c r="C36" s="37" t="s">
        <v>107</v>
      </c>
      <c r="D36" s="34"/>
      <c r="E36" s="45"/>
      <c r="F36" s="45"/>
      <c r="G36" s="35"/>
      <c r="H36" s="45"/>
      <c r="I36" s="76"/>
      <c r="J36" s="75"/>
    </row>
    <row r="37" spans="1:10" ht="30" customHeight="1" x14ac:dyDescent="0.3">
      <c r="A37" s="86">
        <v>36</v>
      </c>
      <c r="B37" s="36" t="s">
        <v>108</v>
      </c>
      <c r="C37" s="37" t="s">
        <v>109</v>
      </c>
      <c r="D37" s="34"/>
      <c r="E37" s="45"/>
      <c r="F37" s="45"/>
      <c r="G37" s="35"/>
      <c r="H37" s="45"/>
      <c r="I37" s="76"/>
      <c r="J37" s="75"/>
    </row>
    <row r="38" spans="1:10" ht="30" customHeight="1" x14ac:dyDescent="0.3">
      <c r="A38" s="86">
        <v>37</v>
      </c>
      <c r="B38" s="33" t="s">
        <v>110</v>
      </c>
      <c r="C38" s="34" t="s">
        <v>111</v>
      </c>
      <c r="D38" s="34"/>
      <c r="E38" s="45"/>
      <c r="F38" s="45"/>
      <c r="G38" s="35"/>
      <c r="H38" s="45"/>
      <c r="I38" s="76"/>
      <c r="J38" s="75"/>
    </row>
    <row r="39" spans="1:10" ht="30" customHeight="1" thickBot="1" x14ac:dyDescent="0.35">
      <c r="A39" s="86">
        <v>38</v>
      </c>
      <c r="B39" s="38" t="s">
        <v>112</v>
      </c>
      <c r="C39" s="39" t="s">
        <v>113</v>
      </c>
      <c r="D39" s="39"/>
      <c r="E39" s="39"/>
      <c r="F39" s="39"/>
      <c r="G39" s="53"/>
      <c r="H39" s="54"/>
      <c r="I39" s="78"/>
      <c r="J39" s="79"/>
    </row>
    <row r="40" spans="1:10" ht="6" customHeight="1" x14ac:dyDescent="0.3">
      <c r="A40" s="10"/>
      <c r="B40" s="15"/>
      <c r="C40" s="16"/>
      <c r="D40" s="17"/>
      <c r="E40" s="17"/>
      <c r="F40" s="17"/>
      <c r="G40" s="17"/>
      <c r="H40" s="17"/>
      <c r="I40" s="10"/>
      <c r="J40" s="10"/>
    </row>
    <row r="41" spans="1:10" x14ac:dyDescent="0.3">
      <c r="A41" s="15"/>
      <c r="B41" s="15"/>
      <c r="C41" s="16"/>
      <c r="D41" s="17"/>
      <c r="E41" s="17"/>
      <c r="F41" s="17"/>
      <c r="G41" s="17"/>
      <c r="H41" s="17"/>
      <c r="I41" s="15"/>
      <c r="J41" s="15"/>
    </row>
    <row r="42" spans="1:10" x14ac:dyDescent="0.3">
      <c r="A42" s="15"/>
      <c r="B42" s="15"/>
      <c r="C42" s="16"/>
      <c r="D42" s="17"/>
      <c r="E42" s="17"/>
      <c r="F42" s="17"/>
      <c r="G42" s="17"/>
      <c r="H42" s="17"/>
      <c r="I42" s="15"/>
      <c r="J42" s="15"/>
    </row>
  </sheetData>
  <mergeCells count="5">
    <mergeCell ref="B3:J3"/>
    <mergeCell ref="B11:J11"/>
    <mergeCell ref="B17:J17"/>
    <mergeCell ref="B28:J28"/>
    <mergeCell ref="B33:J33"/>
  </mergeCells>
  <dataValidations count="2">
    <dataValidation type="list" allowBlank="1" showInputMessage="1" showErrorMessage="1" sqref="E34:F39 E4:F10 E12:F16 E18:F27 E29:F32" xr:uid="{3551EB33-CAC1-4FF4-93A8-170802CE809A}">
      <formula1>"Primary, Secondary, N/A"</formula1>
    </dataValidation>
    <dataValidation type="list" allowBlank="1" showInputMessage="1" showErrorMessage="1" sqref="D34:D39 D12:D16 D29:D32 D4:D10 D18:D27" xr:uid="{1B64D8F9-8471-4DBE-80C7-AD868530C0BB}">
      <formula1>"Yes, No,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796875" defaultRowHeight="12.5" x14ac:dyDescent="0.25"/>
  <cols>
    <col min="1" max="1" width="9.1796875" style="61"/>
    <col min="2" max="2" width="30.54296875" style="61" bestFit="1" customWidth="1"/>
    <col min="3" max="3" width="12" style="61" bestFit="1" customWidth="1"/>
    <col min="4" max="7" width="8" style="61" bestFit="1" customWidth="1"/>
    <col min="8" max="8" width="10.54296875" style="61" bestFit="1" customWidth="1"/>
    <col min="9" max="16384" width="9.1796875" style="61"/>
  </cols>
  <sheetData>
    <row r="4" spans="2:50" x14ac:dyDescent="0.25">
      <c r="B4" s="65" t="s">
        <v>114</v>
      </c>
      <c r="C4" s="66">
        <v>2015</v>
      </c>
      <c r="D4" s="66">
        <v>2016</v>
      </c>
      <c r="E4" s="66">
        <v>2017</v>
      </c>
      <c r="F4" s="66">
        <v>2018</v>
      </c>
      <c r="G4" s="66">
        <v>2019</v>
      </c>
      <c r="H4" s="66">
        <v>2020</v>
      </c>
      <c r="I4" s="66">
        <v>2021</v>
      </c>
      <c r="J4" s="66">
        <v>2022</v>
      </c>
      <c r="K4" s="66">
        <v>2023</v>
      </c>
      <c r="L4" s="66">
        <v>2024</v>
      </c>
      <c r="M4" s="66">
        <v>2025</v>
      </c>
      <c r="N4" s="66">
        <v>2026</v>
      </c>
      <c r="O4" s="66">
        <v>2027</v>
      </c>
      <c r="P4" s="66">
        <v>2028</v>
      </c>
      <c r="Q4" s="66">
        <v>2029</v>
      </c>
      <c r="R4" s="66">
        <v>2030</v>
      </c>
      <c r="S4" s="66">
        <v>2031</v>
      </c>
      <c r="T4" s="66">
        <v>2032</v>
      </c>
      <c r="U4" s="66">
        <v>2033</v>
      </c>
      <c r="V4" s="66">
        <v>2034</v>
      </c>
      <c r="W4" s="66">
        <v>2035</v>
      </c>
      <c r="X4" s="66">
        <v>2036</v>
      </c>
      <c r="Y4" s="66">
        <v>2037</v>
      </c>
      <c r="Z4" s="66">
        <v>2038</v>
      </c>
      <c r="AA4" s="66">
        <v>2039</v>
      </c>
      <c r="AB4" s="66">
        <v>2040</v>
      </c>
      <c r="AC4" s="66">
        <v>2041</v>
      </c>
      <c r="AD4" s="66">
        <v>2042</v>
      </c>
      <c r="AE4" s="66">
        <v>2043</v>
      </c>
      <c r="AF4" s="66">
        <v>2044</v>
      </c>
      <c r="AG4" s="66">
        <v>2045</v>
      </c>
      <c r="AH4" s="66">
        <v>2046</v>
      </c>
      <c r="AI4" s="66">
        <v>2047</v>
      </c>
      <c r="AJ4" s="66">
        <v>2048</v>
      </c>
      <c r="AK4" s="66">
        <v>2049</v>
      </c>
      <c r="AL4" s="66">
        <v>2050</v>
      </c>
      <c r="AM4" s="61">
        <v>2051</v>
      </c>
      <c r="AN4" s="67">
        <v>2052</v>
      </c>
      <c r="AO4" s="61">
        <v>2053</v>
      </c>
      <c r="AP4" s="67">
        <v>2054</v>
      </c>
      <c r="AQ4" s="61">
        <v>2055</v>
      </c>
      <c r="AR4" s="67">
        <v>2056</v>
      </c>
      <c r="AS4" s="61">
        <v>2057</v>
      </c>
      <c r="AT4" s="67">
        <v>2058</v>
      </c>
      <c r="AU4" s="61">
        <v>2059</v>
      </c>
      <c r="AV4" s="67">
        <v>2060</v>
      </c>
    </row>
    <row r="5" spans="2:50" x14ac:dyDescent="0.25">
      <c r="B5" s="65" t="s">
        <v>115</v>
      </c>
      <c r="C5" s="68">
        <v>2.0156259242734889</v>
      </c>
      <c r="D5" s="68">
        <v>1.9613542966259403</v>
      </c>
      <c r="E5" s="68">
        <v>1.9070826689783917</v>
      </c>
      <c r="F5" s="68">
        <v>1.8528110413308432</v>
      </c>
      <c r="G5" s="68">
        <v>1.7985394136832946</v>
      </c>
      <c r="H5" s="68">
        <v>1.7442677860357461</v>
      </c>
      <c r="I5" s="68">
        <v>1.6899961583881975</v>
      </c>
      <c r="J5" s="68">
        <v>1.6357245307406489</v>
      </c>
      <c r="K5" s="68">
        <v>1.5814529030931004</v>
      </c>
      <c r="L5" s="68">
        <v>1.5271812754455518</v>
      </c>
      <c r="M5" s="68">
        <v>1.4729096477980035</v>
      </c>
      <c r="N5" s="68">
        <v>1.4186380201504549</v>
      </c>
      <c r="O5" s="68">
        <v>1.3643663925029064</v>
      </c>
      <c r="P5" s="68">
        <v>1.3100947648553578</v>
      </c>
      <c r="Q5" s="68">
        <v>1.2558231372078092</v>
      </c>
      <c r="R5" s="68">
        <v>1.2015515095602609</v>
      </c>
      <c r="S5" s="68">
        <v>1.1472798819127124</v>
      </c>
      <c r="T5" s="68">
        <v>1.0930082542651638</v>
      </c>
      <c r="U5" s="68">
        <v>1.0387366266176152</v>
      </c>
      <c r="V5" s="68">
        <v>0.98446499897006667</v>
      </c>
      <c r="W5" s="68">
        <v>0.93019337132251823</v>
      </c>
      <c r="X5" s="68">
        <v>0.87592174367496956</v>
      </c>
      <c r="Y5" s="68">
        <v>0.821650116027421</v>
      </c>
      <c r="Z5" s="68">
        <v>0.76737848837987255</v>
      </c>
      <c r="AA5" s="68">
        <v>0.7131068607323241</v>
      </c>
      <c r="AB5" s="68">
        <v>0.65883523308477554</v>
      </c>
      <c r="AC5" s="68">
        <v>0.60456360543722698</v>
      </c>
      <c r="AD5" s="68">
        <v>0.55029197778967842</v>
      </c>
      <c r="AE5" s="68">
        <v>0.49602035014212986</v>
      </c>
      <c r="AF5" s="68">
        <v>0.4417487224945813</v>
      </c>
      <c r="AG5" s="68">
        <v>0.38747709484703274</v>
      </c>
      <c r="AH5" s="68">
        <v>0.33320546719948418</v>
      </c>
      <c r="AI5" s="68">
        <v>0.27893383955193585</v>
      </c>
      <c r="AJ5" s="68">
        <v>0.22466221190438729</v>
      </c>
      <c r="AK5" s="68">
        <v>0.17039058425683873</v>
      </c>
      <c r="AL5" s="69">
        <v>0.11611895660929014</v>
      </c>
      <c r="AM5" s="61">
        <v>7.9133551556497081E-2</v>
      </c>
      <c r="AN5" s="61">
        <v>5.3928481316062551E-2</v>
      </c>
      <c r="AO5" s="61">
        <v>3.6751555311915353E-2</v>
      </c>
      <c r="AP5" s="61">
        <v>2.5045704697834233E-2</v>
      </c>
      <c r="AQ5" s="61">
        <v>1.7068320469358224E-2</v>
      </c>
      <c r="AR5" s="61">
        <v>1.1631837361314287E-2</v>
      </c>
      <c r="AS5" s="61">
        <v>7.926945163876117E-3</v>
      </c>
      <c r="AT5" s="61">
        <v>5.4021095446264936E-3</v>
      </c>
      <c r="AU5" s="61">
        <v>3.6814670631422487E-3</v>
      </c>
      <c r="AV5" s="61">
        <v>2.5088716963325287E-3</v>
      </c>
      <c r="AW5" s="61">
        <v>1.7097632766231944E-3</v>
      </c>
      <c r="AX5" s="61">
        <v>1.1651813308598247E-3</v>
      </c>
    </row>
    <row r="6" spans="2:50" x14ac:dyDescent="0.25">
      <c r="B6" s="64"/>
      <c r="C6" s="64"/>
      <c r="D6" s="64"/>
      <c r="E6" s="64"/>
      <c r="F6" s="64"/>
      <c r="G6" s="64"/>
    </row>
    <row r="7" spans="2:50" x14ac:dyDescent="0.25">
      <c r="B7" s="64"/>
      <c r="C7" s="64"/>
      <c r="D7" s="64"/>
      <c r="E7" s="64"/>
      <c r="F7" s="64"/>
      <c r="G7" s="64"/>
    </row>
    <row r="8" spans="2:50" x14ac:dyDescent="0.25">
      <c r="B8" s="65" t="s">
        <v>116</v>
      </c>
      <c r="C8" s="70" t="e">
        <f>#REF!</f>
        <v>#REF!</v>
      </c>
    </row>
    <row r="9" spans="2:50" x14ac:dyDescent="0.25">
      <c r="B9" s="65" t="s">
        <v>117</v>
      </c>
      <c r="C9" s="70">
        <f>SUMIFS(C5:AL5,C4:AL4,C8)</f>
        <v>0</v>
      </c>
    </row>
    <row r="10" spans="2:50" x14ac:dyDescent="0.25">
      <c r="B10" s="64"/>
      <c r="C10" s="64"/>
      <c r="D10" s="64"/>
      <c r="E10" s="64"/>
      <c r="F10" s="64"/>
      <c r="G10" s="64"/>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row>
    <row r="11" spans="2:50" x14ac:dyDescent="0.25">
      <c r="B11" s="70" t="s">
        <v>118</v>
      </c>
      <c r="C11" s="68" t="e">
        <f>#REF!</f>
        <v>#REF!</v>
      </c>
    </row>
    <row r="13" spans="2:50" x14ac:dyDescent="0.25">
      <c r="B13" s="65" t="s">
        <v>119</v>
      </c>
      <c r="C13" s="71" t="e">
        <f>IF(C11&lt;=C9,"Below","Above")</f>
        <v>#REF!</v>
      </c>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row>
    <row r="16" spans="2:50" x14ac:dyDescent="0.25">
      <c r="B16" s="70" t="s">
        <v>120</v>
      </c>
    </row>
    <row r="17" spans="2:48" x14ac:dyDescent="0.25">
      <c r="B17" s="70"/>
      <c r="H17" s="61" t="e">
        <f>IF(H4&lt;$C$8,"",($C$11-H5)/H5)</f>
        <v>#REF!</v>
      </c>
      <c r="I17" s="61" t="e">
        <f>IF(I4&lt;$C$8,"",($C$11-I5)/I5)</f>
        <v>#REF!</v>
      </c>
      <c r="K17" s="62"/>
      <c r="L17" s="62"/>
      <c r="M17" s="62"/>
      <c r="N17" s="62"/>
      <c r="O17" s="62"/>
      <c r="P17" s="62"/>
      <c r="Q17" s="62"/>
      <c r="R17" s="62"/>
      <c r="S17" s="62"/>
      <c r="T17" s="62"/>
      <c r="U17" s="62"/>
      <c r="V17" s="62"/>
      <c r="W17" s="62"/>
      <c r="X17" s="62"/>
      <c r="Y17" s="62"/>
      <c r="Z17" s="62"/>
      <c r="AA17" s="62"/>
      <c r="AB17" s="61" t="e">
        <f t="shared" ref="AB17" si="0">IF(AB4&lt;$C$8,"",IF(AB4=Z8,($C$11-AB5)/AB5,""))</f>
        <v>#REF!</v>
      </c>
    </row>
    <row r="18" spans="2:48" x14ac:dyDescent="0.25">
      <c r="B18" s="70"/>
    </row>
    <row r="19" spans="2:48" x14ac:dyDescent="0.25">
      <c r="B19" s="70" t="s">
        <v>121</v>
      </c>
      <c r="C19" s="68" t="e">
        <f>IF($C$8&gt;=C4,$C$11,$C$11+(C4-$C$8)*($AB$19-$C$11)/($AB$4-$C$8))</f>
        <v>#REF!</v>
      </c>
      <c r="D19" s="68" t="e">
        <f t="shared" ref="D19:F19" si="1">IF($C$8&gt;=D4,$C$11,$C$11+(D4-$C$8)*($AB$19-$C$11)/($AB$4-$C$8))</f>
        <v>#REF!</v>
      </c>
      <c r="E19" s="68" t="e">
        <f t="shared" si="1"/>
        <v>#REF!</v>
      </c>
      <c r="F19" s="68" t="e">
        <f t="shared" si="1"/>
        <v>#REF!</v>
      </c>
      <c r="G19" s="68" t="e">
        <f>IF($C$8&gt;=G4,$C$11,$C$11+(G4-$C$8)*($AB$19-$C$11)/($AB$4-$C$8))</f>
        <v>#REF!</v>
      </c>
      <c r="H19" s="68" t="e">
        <f t="shared" ref="H19:AA19" si="2">IF($C$8&gt;=H4,$C$11,$C$11+(H4-$C$8)*($AB$19-$C$11)/($AB$4-$C$8))</f>
        <v>#REF!</v>
      </c>
      <c r="I19" s="68" t="e">
        <f t="shared" si="2"/>
        <v>#REF!</v>
      </c>
      <c r="J19" s="68" t="e">
        <f t="shared" si="2"/>
        <v>#REF!</v>
      </c>
      <c r="K19" s="68" t="e">
        <f t="shared" si="2"/>
        <v>#REF!</v>
      </c>
      <c r="L19" s="68" t="e">
        <f t="shared" si="2"/>
        <v>#REF!</v>
      </c>
      <c r="M19" s="68" t="e">
        <f t="shared" si="2"/>
        <v>#REF!</v>
      </c>
      <c r="N19" s="68" t="e">
        <f t="shared" si="2"/>
        <v>#REF!</v>
      </c>
      <c r="O19" s="68" t="e">
        <f t="shared" si="2"/>
        <v>#REF!</v>
      </c>
      <c r="P19" s="68" t="e">
        <f t="shared" si="2"/>
        <v>#REF!</v>
      </c>
      <c r="Q19" s="68" t="e">
        <f t="shared" si="2"/>
        <v>#REF!</v>
      </c>
      <c r="R19" s="68" t="e">
        <f t="shared" si="2"/>
        <v>#REF!</v>
      </c>
      <c r="S19" s="68" t="e">
        <f t="shared" si="2"/>
        <v>#REF!</v>
      </c>
      <c r="T19" s="68" t="e">
        <f t="shared" si="2"/>
        <v>#REF!</v>
      </c>
      <c r="U19" s="68" t="e">
        <f t="shared" si="2"/>
        <v>#REF!</v>
      </c>
      <c r="V19" s="68" t="e">
        <f t="shared" si="2"/>
        <v>#REF!</v>
      </c>
      <c r="W19" s="68" t="e">
        <f t="shared" si="2"/>
        <v>#REF!</v>
      </c>
      <c r="X19" s="68" t="e">
        <f t="shared" si="2"/>
        <v>#REF!</v>
      </c>
      <c r="Y19" s="68" t="e">
        <f t="shared" si="2"/>
        <v>#REF!</v>
      </c>
      <c r="Z19" s="68" t="e">
        <f t="shared" si="2"/>
        <v>#REF!</v>
      </c>
      <c r="AA19" s="68" t="e">
        <f t="shared" si="2"/>
        <v>#REF!</v>
      </c>
      <c r="AB19" s="68">
        <f t="shared" ref="AB19:AV19" si="3">AB5</f>
        <v>0.65883523308477554</v>
      </c>
      <c r="AC19" s="68">
        <f t="shared" si="3"/>
        <v>0.60456360543722698</v>
      </c>
      <c r="AD19" s="68">
        <f t="shared" si="3"/>
        <v>0.55029197778967842</v>
      </c>
      <c r="AE19" s="68">
        <f t="shared" si="3"/>
        <v>0.49602035014212986</v>
      </c>
      <c r="AF19" s="68">
        <f t="shared" si="3"/>
        <v>0.4417487224945813</v>
      </c>
      <c r="AG19" s="68">
        <f t="shared" si="3"/>
        <v>0.38747709484703274</v>
      </c>
      <c r="AH19" s="68">
        <f t="shared" si="3"/>
        <v>0.33320546719948418</v>
      </c>
      <c r="AI19" s="68">
        <f t="shared" si="3"/>
        <v>0.27893383955193585</v>
      </c>
      <c r="AJ19" s="68">
        <f t="shared" si="3"/>
        <v>0.22466221190438729</v>
      </c>
      <c r="AK19" s="68">
        <f t="shared" si="3"/>
        <v>0.17039058425683873</v>
      </c>
      <c r="AL19" s="68">
        <f t="shared" si="3"/>
        <v>0.11611895660929014</v>
      </c>
      <c r="AM19" s="68">
        <f t="shared" si="3"/>
        <v>7.9133551556497081E-2</v>
      </c>
      <c r="AN19" s="68">
        <f t="shared" si="3"/>
        <v>5.3928481316062551E-2</v>
      </c>
      <c r="AO19" s="68">
        <f t="shared" si="3"/>
        <v>3.6751555311915353E-2</v>
      </c>
      <c r="AP19" s="68">
        <f t="shared" si="3"/>
        <v>2.5045704697834233E-2</v>
      </c>
      <c r="AQ19" s="68">
        <f t="shared" si="3"/>
        <v>1.7068320469358224E-2</v>
      </c>
      <c r="AR19" s="68">
        <f t="shared" si="3"/>
        <v>1.1631837361314287E-2</v>
      </c>
      <c r="AS19" s="68">
        <f t="shared" si="3"/>
        <v>7.926945163876117E-3</v>
      </c>
      <c r="AT19" s="68">
        <f t="shared" si="3"/>
        <v>5.4021095446264936E-3</v>
      </c>
      <c r="AU19" s="68">
        <f t="shared" si="3"/>
        <v>3.6814670631422487E-3</v>
      </c>
      <c r="AV19" s="68">
        <f t="shared" si="3"/>
        <v>2.5088716963325287E-3</v>
      </c>
    </row>
    <row r="22" spans="2:48" x14ac:dyDescent="0.25">
      <c r="B22" s="72" t="s">
        <v>122</v>
      </c>
    </row>
    <row r="23" spans="2:48" x14ac:dyDescent="0.25">
      <c r="B23" s="70" t="s">
        <v>123</v>
      </c>
      <c r="C23" s="68" t="e">
        <f t="shared" ref="C23:AV23" si="4">($C$11-C5)</f>
        <v>#REF!</v>
      </c>
      <c r="D23" s="68" t="e">
        <f t="shared" si="4"/>
        <v>#REF!</v>
      </c>
      <c r="E23" s="68" t="e">
        <f t="shared" si="4"/>
        <v>#REF!</v>
      </c>
      <c r="F23" s="68" t="e">
        <f t="shared" si="4"/>
        <v>#REF!</v>
      </c>
      <c r="G23" s="68" t="e">
        <f t="shared" si="4"/>
        <v>#REF!</v>
      </c>
      <c r="H23" s="68" t="e">
        <f t="shared" si="4"/>
        <v>#REF!</v>
      </c>
      <c r="I23" s="68" t="e">
        <f t="shared" si="4"/>
        <v>#REF!</v>
      </c>
      <c r="J23" s="68" t="e">
        <f t="shared" si="4"/>
        <v>#REF!</v>
      </c>
      <c r="K23" s="68" t="e">
        <f t="shared" si="4"/>
        <v>#REF!</v>
      </c>
      <c r="L23" s="68" t="e">
        <f t="shared" si="4"/>
        <v>#REF!</v>
      </c>
      <c r="M23" s="68" t="e">
        <f t="shared" si="4"/>
        <v>#REF!</v>
      </c>
      <c r="N23" s="68" t="e">
        <f t="shared" si="4"/>
        <v>#REF!</v>
      </c>
      <c r="O23" s="68" t="e">
        <f t="shared" si="4"/>
        <v>#REF!</v>
      </c>
      <c r="P23" s="68" t="e">
        <f t="shared" si="4"/>
        <v>#REF!</v>
      </c>
      <c r="Q23" s="68" t="e">
        <f t="shared" si="4"/>
        <v>#REF!</v>
      </c>
      <c r="R23" s="68" t="e">
        <f t="shared" si="4"/>
        <v>#REF!</v>
      </c>
      <c r="S23" s="68" t="e">
        <f t="shared" si="4"/>
        <v>#REF!</v>
      </c>
      <c r="T23" s="68" t="e">
        <f t="shared" si="4"/>
        <v>#REF!</v>
      </c>
      <c r="U23" s="68" t="e">
        <f t="shared" si="4"/>
        <v>#REF!</v>
      </c>
      <c r="V23" s="68" t="e">
        <f t="shared" si="4"/>
        <v>#REF!</v>
      </c>
      <c r="W23" s="68" t="e">
        <f t="shared" si="4"/>
        <v>#REF!</v>
      </c>
      <c r="X23" s="68" t="e">
        <f t="shared" si="4"/>
        <v>#REF!</v>
      </c>
      <c r="Y23" s="68" t="e">
        <f t="shared" si="4"/>
        <v>#REF!</v>
      </c>
      <c r="Z23" s="68" t="e">
        <f t="shared" si="4"/>
        <v>#REF!</v>
      </c>
      <c r="AA23" s="68" t="e">
        <f t="shared" si="4"/>
        <v>#REF!</v>
      </c>
      <c r="AB23" s="68" t="e">
        <f t="shared" si="4"/>
        <v>#REF!</v>
      </c>
      <c r="AC23" s="68" t="e">
        <f t="shared" si="4"/>
        <v>#REF!</v>
      </c>
      <c r="AD23" s="68" t="e">
        <f t="shared" si="4"/>
        <v>#REF!</v>
      </c>
      <c r="AE23" s="68" t="e">
        <f t="shared" si="4"/>
        <v>#REF!</v>
      </c>
      <c r="AF23" s="68" t="e">
        <f t="shared" si="4"/>
        <v>#REF!</v>
      </c>
      <c r="AG23" s="68" t="e">
        <f t="shared" si="4"/>
        <v>#REF!</v>
      </c>
      <c r="AH23" s="68" t="e">
        <f t="shared" si="4"/>
        <v>#REF!</v>
      </c>
      <c r="AI23" s="68" t="e">
        <f t="shared" si="4"/>
        <v>#REF!</v>
      </c>
      <c r="AJ23" s="68" t="e">
        <f t="shared" si="4"/>
        <v>#REF!</v>
      </c>
      <c r="AK23" s="68" t="e">
        <f t="shared" si="4"/>
        <v>#REF!</v>
      </c>
      <c r="AL23" s="68" t="e">
        <f t="shared" si="4"/>
        <v>#REF!</v>
      </c>
      <c r="AM23" s="68" t="e">
        <f t="shared" si="4"/>
        <v>#REF!</v>
      </c>
      <c r="AN23" s="68" t="e">
        <f t="shared" si="4"/>
        <v>#REF!</v>
      </c>
      <c r="AO23" s="68" t="e">
        <f t="shared" si="4"/>
        <v>#REF!</v>
      </c>
      <c r="AP23" s="68" t="e">
        <f t="shared" si="4"/>
        <v>#REF!</v>
      </c>
      <c r="AQ23" s="68" t="e">
        <f t="shared" si="4"/>
        <v>#REF!</v>
      </c>
      <c r="AR23" s="68" t="e">
        <f t="shared" si="4"/>
        <v>#REF!</v>
      </c>
      <c r="AS23" s="68" t="e">
        <f t="shared" si="4"/>
        <v>#REF!</v>
      </c>
      <c r="AT23" s="68" t="e">
        <f t="shared" si="4"/>
        <v>#REF!</v>
      </c>
      <c r="AU23" s="68" t="e">
        <f t="shared" si="4"/>
        <v>#REF!</v>
      </c>
      <c r="AV23" s="68" t="e">
        <f t="shared" si="4"/>
        <v>#REF!</v>
      </c>
    </row>
    <row r="24" spans="2:48" x14ac:dyDescent="0.25">
      <c r="B24" s="70" t="s">
        <v>124</v>
      </c>
      <c r="C24" s="70" t="e">
        <f t="shared" ref="C24:AV24" si="5">IF(C23&lt;0,"Negative","Positive")</f>
        <v>#REF!</v>
      </c>
      <c r="D24" s="70" t="e">
        <f t="shared" si="5"/>
        <v>#REF!</v>
      </c>
      <c r="E24" s="70" t="e">
        <f t="shared" si="5"/>
        <v>#REF!</v>
      </c>
      <c r="F24" s="70" t="e">
        <f t="shared" si="5"/>
        <v>#REF!</v>
      </c>
      <c r="G24" s="70" t="e">
        <f t="shared" si="5"/>
        <v>#REF!</v>
      </c>
      <c r="H24" s="70" t="e">
        <f t="shared" si="5"/>
        <v>#REF!</v>
      </c>
      <c r="I24" s="70" t="e">
        <f t="shared" si="5"/>
        <v>#REF!</v>
      </c>
      <c r="J24" s="70" t="e">
        <f t="shared" si="5"/>
        <v>#REF!</v>
      </c>
      <c r="K24" s="70" t="e">
        <f t="shared" si="5"/>
        <v>#REF!</v>
      </c>
      <c r="L24" s="70" t="e">
        <f t="shared" si="5"/>
        <v>#REF!</v>
      </c>
      <c r="M24" s="70" t="e">
        <f t="shared" si="5"/>
        <v>#REF!</v>
      </c>
      <c r="N24" s="70" t="e">
        <f t="shared" si="5"/>
        <v>#REF!</v>
      </c>
      <c r="O24" s="70" t="e">
        <f t="shared" si="5"/>
        <v>#REF!</v>
      </c>
      <c r="P24" s="70" t="e">
        <f t="shared" si="5"/>
        <v>#REF!</v>
      </c>
      <c r="Q24" s="70" t="e">
        <f t="shared" si="5"/>
        <v>#REF!</v>
      </c>
      <c r="R24" s="70" t="e">
        <f t="shared" si="5"/>
        <v>#REF!</v>
      </c>
      <c r="S24" s="70" t="e">
        <f t="shared" si="5"/>
        <v>#REF!</v>
      </c>
      <c r="T24" s="70" t="e">
        <f t="shared" si="5"/>
        <v>#REF!</v>
      </c>
      <c r="U24" s="70" t="e">
        <f t="shared" si="5"/>
        <v>#REF!</v>
      </c>
      <c r="V24" s="70" t="e">
        <f t="shared" si="5"/>
        <v>#REF!</v>
      </c>
      <c r="W24" s="70" t="e">
        <f t="shared" si="5"/>
        <v>#REF!</v>
      </c>
      <c r="X24" s="70" t="e">
        <f t="shared" si="5"/>
        <v>#REF!</v>
      </c>
      <c r="Y24" s="70" t="e">
        <f t="shared" si="5"/>
        <v>#REF!</v>
      </c>
      <c r="Z24" s="70" t="e">
        <f t="shared" si="5"/>
        <v>#REF!</v>
      </c>
      <c r="AA24" s="70" t="e">
        <f t="shared" si="5"/>
        <v>#REF!</v>
      </c>
      <c r="AB24" s="70" t="e">
        <f t="shared" si="5"/>
        <v>#REF!</v>
      </c>
      <c r="AC24" s="70" t="e">
        <f t="shared" si="5"/>
        <v>#REF!</v>
      </c>
      <c r="AD24" s="70" t="e">
        <f t="shared" si="5"/>
        <v>#REF!</v>
      </c>
      <c r="AE24" s="70" t="e">
        <f t="shared" si="5"/>
        <v>#REF!</v>
      </c>
      <c r="AF24" s="70" t="e">
        <f t="shared" si="5"/>
        <v>#REF!</v>
      </c>
      <c r="AG24" s="70" t="e">
        <f t="shared" si="5"/>
        <v>#REF!</v>
      </c>
      <c r="AH24" s="70" t="e">
        <f t="shared" si="5"/>
        <v>#REF!</v>
      </c>
      <c r="AI24" s="70" t="e">
        <f t="shared" si="5"/>
        <v>#REF!</v>
      </c>
      <c r="AJ24" s="70" t="e">
        <f t="shared" si="5"/>
        <v>#REF!</v>
      </c>
      <c r="AK24" s="70" t="e">
        <f t="shared" si="5"/>
        <v>#REF!</v>
      </c>
      <c r="AL24" s="70" t="e">
        <f t="shared" si="5"/>
        <v>#REF!</v>
      </c>
      <c r="AM24" s="70" t="e">
        <f t="shared" si="5"/>
        <v>#REF!</v>
      </c>
      <c r="AN24" s="70" t="e">
        <f t="shared" si="5"/>
        <v>#REF!</v>
      </c>
      <c r="AO24" s="70" t="e">
        <f t="shared" si="5"/>
        <v>#REF!</v>
      </c>
      <c r="AP24" s="70" t="e">
        <f t="shared" si="5"/>
        <v>#REF!</v>
      </c>
      <c r="AQ24" s="70" t="e">
        <f t="shared" si="5"/>
        <v>#REF!</v>
      </c>
      <c r="AR24" s="70" t="e">
        <f t="shared" si="5"/>
        <v>#REF!</v>
      </c>
      <c r="AS24" s="70" t="e">
        <f t="shared" si="5"/>
        <v>#REF!</v>
      </c>
      <c r="AT24" s="70" t="e">
        <f t="shared" si="5"/>
        <v>#REF!</v>
      </c>
      <c r="AU24" s="70" t="e">
        <f t="shared" si="5"/>
        <v>#REF!</v>
      </c>
      <c r="AV24" s="70" t="e">
        <f t="shared" si="5"/>
        <v>#REF!</v>
      </c>
    </row>
    <row r="25" spans="2:48" x14ac:dyDescent="0.25">
      <c r="B25" s="70" t="s">
        <v>125</v>
      </c>
      <c r="C25" s="70">
        <f>_xlfn.MINIFS(C23:AL23,C24:AL24,"Positive")</f>
        <v>0</v>
      </c>
    </row>
    <row r="26" spans="2:48" x14ac:dyDescent="0.25">
      <c r="B26" s="70" t="s">
        <v>126</v>
      </c>
      <c r="C26" s="70">
        <f>SUMIFS($H$4:$AL$4,$H$23:$AL$23,$C$25)</f>
        <v>0</v>
      </c>
    </row>
    <row r="27" spans="2:48" x14ac:dyDescent="0.25">
      <c r="B27" s="70" t="s">
        <v>127</v>
      </c>
      <c r="C27" s="70" t="e">
        <f>C26+N28</f>
        <v>#REF!</v>
      </c>
    </row>
    <row r="28" spans="2:48" x14ac:dyDescent="0.25">
      <c r="J28" s="71">
        <f>H5</f>
        <v>1.7442677860357461</v>
      </c>
      <c r="K28" s="71">
        <v>1.48</v>
      </c>
      <c r="M28" s="70" t="s">
        <v>128</v>
      </c>
      <c r="N28" s="65" t="e">
        <f>IF(AND(C11&lt;=J28,C11&gt;K28),5,IF(AND(C11&lt;=J29,C11&gt;K29),4,IF(AND(C11&lt;=J30,C11&gt;K30),3,IF(AND(C11&lt;=J31,C11&gt;K31),2,1))))</f>
        <v>#REF!</v>
      </c>
    </row>
    <row r="29" spans="2:48" x14ac:dyDescent="0.25">
      <c r="J29" s="71">
        <f>K28</f>
        <v>1.48</v>
      </c>
      <c r="K29" s="71">
        <v>1.23</v>
      </c>
    </row>
    <row r="30" spans="2:48" x14ac:dyDescent="0.25">
      <c r="J30" s="71">
        <f>K29</f>
        <v>1.23</v>
      </c>
      <c r="K30" s="71">
        <v>0.9</v>
      </c>
    </row>
    <row r="31" spans="2:48" x14ac:dyDescent="0.25">
      <c r="J31" s="71">
        <f>K30</f>
        <v>0.9</v>
      </c>
      <c r="K31" s="71">
        <v>0.56000000000000005</v>
      </c>
    </row>
    <row r="34" spans="2:48" x14ac:dyDescent="0.25">
      <c r="B34" s="70" t="s">
        <v>121</v>
      </c>
      <c r="C34" s="69" t="e">
        <f>IF(C4&gt;=$C$27,C5,IF($C$8&gt;=C4,$C$11,$C$11+(C4-$C$8)*(SUMIFS($H$5:$AL$5,$H$4:$AL$4,$C$27)-$C$11)/($C$27-$C$8)))</f>
        <v>#REF!</v>
      </c>
      <c r="D34" s="69" t="e">
        <f>IF(D4&gt;=$C$27,D5,IF($C$8&gt;=D4,$C$11,$C$11+(D4-$C$8)*(SUMIFS($H$5:$AL$5,$H$4:$AL$4,$C$27)-$C$11)/($C$27-$C$8)))</f>
        <v>#REF!</v>
      </c>
      <c r="E34" s="69" t="e">
        <f t="shared" ref="E34:AV34" si="6">IF(E4&gt;=$C$27,E5,IF($C$8&gt;=E4,$C$11,$C$11+(E4-$C$8)*(SUMIFS($H$5:$AL$5,$H$4:$AL$4,$C$27)-$C$11)/($C$27-$C$8)))</f>
        <v>#REF!</v>
      </c>
      <c r="F34" s="69" t="e">
        <f t="shared" si="6"/>
        <v>#REF!</v>
      </c>
      <c r="G34" s="69" t="e">
        <f t="shared" si="6"/>
        <v>#REF!</v>
      </c>
      <c r="H34" s="69" t="e">
        <f t="shared" si="6"/>
        <v>#REF!</v>
      </c>
      <c r="I34" s="69" t="e">
        <f t="shared" si="6"/>
        <v>#REF!</v>
      </c>
      <c r="J34" s="69" t="e">
        <f t="shared" si="6"/>
        <v>#REF!</v>
      </c>
      <c r="K34" s="69" t="e">
        <f t="shared" si="6"/>
        <v>#REF!</v>
      </c>
      <c r="L34" s="69" t="e">
        <f t="shared" si="6"/>
        <v>#REF!</v>
      </c>
      <c r="M34" s="69" t="e">
        <f t="shared" si="6"/>
        <v>#REF!</v>
      </c>
      <c r="N34" s="69" t="e">
        <f t="shared" si="6"/>
        <v>#REF!</v>
      </c>
      <c r="O34" s="69" t="e">
        <f t="shared" si="6"/>
        <v>#REF!</v>
      </c>
      <c r="P34" s="69" t="e">
        <f t="shared" si="6"/>
        <v>#REF!</v>
      </c>
      <c r="Q34" s="69" t="e">
        <f t="shared" si="6"/>
        <v>#REF!</v>
      </c>
      <c r="R34" s="69" t="e">
        <f t="shared" si="6"/>
        <v>#REF!</v>
      </c>
      <c r="S34" s="69" t="e">
        <f t="shared" si="6"/>
        <v>#REF!</v>
      </c>
      <c r="T34" s="69" t="e">
        <f t="shared" si="6"/>
        <v>#REF!</v>
      </c>
      <c r="U34" s="69" t="e">
        <f t="shared" si="6"/>
        <v>#REF!</v>
      </c>
      <c r="V34" s="69" t="e">
        <f t="shared" si="6"/>
        <v>#REF!</v>
      </c>
      <c r="W34" s="69" t="e">
        <f t="shared" si="6"/>
        <v>#REF!</v>
      </c>
      <c r="X34" s="69" t="e">
        <f t="shared" si="6"/>
        <v>#REF!</v>
      </c>
      <c r="Y34" s="69" t="e">
        <f t="shared" si="6"/>
        <v>#REF!</v>
      </c>
      <c r="Z34" s="69" t="e">
        <f t="shared" si="6"/>
        <v>#REF!</v>
      </c>
      <c r="AA34" s="69" t="e">
        <f t="shared" si="6"/>
        <v>#REF!</v>
      </c>
      <c r="AB34" s="69" t="e">
        <f t="shared" si="6"/>
        <v>#REF!</v>
      </c>
      <c r="AC34" s="69" t="e">
        <f t="shared" si="6"/>
        <v>#REF!</v>
      </c>
      <c r="AD34" s="69" t="e">
        <f t="shared" si="6"/>
        <v>#REF!</v>
      </c>
      <c r="AE34" s="69" t="e">
        <f t="shared" si="6"/>
        <v>#REF!</v>
      </c>
      <c r="AF34" s="69" t="e">
        <f t="shared" si="6"/>
        <v>#REF!</v>
      </c>
      <c r="AG34" s="69" t="e">
        <f t="shared" si="6"/>
        <v>#REF!</v>
      </c>
      <c r="AH34" s="69" t="e">
        <f t="shared" si="6"/>
        <v>#REF!</v>
      </c>
      <c r="AI34" s="69" t="e">
        <f t="shared" si="6"/>
        <v>#REF!</v>
      </c>
      <c r="AJ34" s="69" t="e">
        <f t="shared" si="6"/>
        <v>#REF!</v>
      </c>
      <c r="AK34" s="69" t="e">
        <f t="shared" si="6"/>
        <v>#REF!</v>
      </c>
      <c r="AL34" s="69">
        <f>AL5</f>
        <v>0.11611895660929014</v>
      </c>
      <c r="AM34" s="69" t="e">
        <f t="shared" si="6"/>
        <v>#REF!</v>
      </c>
      <c r="AN34" s="69" t="e">
        <f t="shared" si="6"/>
        <v>#REF!</v>
      </c>
      <c r="AO34" s="69" t="e">
        <f t="shared" si="6"/>
        <v>#REF!</v>
      </c>
      <c r="AP34" s="69" t="e">
        <f t="shared" si="6"/>
        <v>#REF!</v>
      </c>
      <c r="AQ34" s="69" t="e">
        <f t="shared" si="6"/>
        <v>#REF!</v>
      </c>
      <c r="AR34" s="69" t="e">
        <f t="shared" si="6"/>
        <v>#REF!</v>
      </c>
      <c r="AS34" s="69" t="e">
        <f t="shared" si="6"/>
        <v>#REF!</v>
      </c>
      <c r="AT34" s="69" t="e">
        <f t="shared" si="6"/>
        <v>#REF!</v>
      </c>
      <c r="AU34" s="69" t="e">
        <f t="shared" si="6"/>
        <v>#REF!</v>
      </c>
      <c r="AV34" s="69" t="e">
        <f t="shared" si="6"/>
        <v>#REF!</v>
      </c>
    </row>
    <row r="37" spans="2:48" x14ac:dyDescent="0.25">
      <c r="B37" s="70" t="s">
        <v>129</v>
      </c>
      <c r="C37" s="70" t="e">
        <f>IF($C$13="Below",C34,C19)</f>
        <v>#REF!</v>
      </c>
      <c r="D37" s="70" t="e">
        <f t="shared" ref="D37:AV37" si="7">IF($C$13="Below",D34,D19)</f>
        <v>#REF!</v>
      </c>
      <c r="E37" s="70" t="e">
        <f>IF($C$13="Below",E34,E19)</f>
        <v>#REF!</v>
      </c>
      <c r="F37" s="70" t="e">
        <f t="shared" si="7"/>
        <v>#REF!</v>
      </c>
      <c r="G37" s="70" t="e">
        <f t="shared" si="7"/>
        <v>#REF!</v>
      </c>
      <c r="H37" s="70" t="e">
        <f t="shared" si="7"/>
        <v>#REF!</v>
      </c>
      <c r="I37" s="70" t="e">
        <f t="shared" si="7"/>
        <v>#REF!</v>
      </c>
      <c r="J37" s="70" t="e">
        <f t="shared" si="7"/>
        <v>#REF!</v>
      </c>
      <c r="K37" s="70" t="e">
        <f t="shared" si="7"/>
        <v>#REF!</v>
      </c>
      <c r="L37" s="70" t="e">
        <f t="shared" si="7"/>
        <v>#REF!</v>
      </c>
      <c r="M37" s="70" t="e">
        <f t="shared" si="7"/>
        <v>#REF!</v>
      </c>
      <c r="N37" s="70" t="e">
        <f t="shared" si="7"/>
        <v>#REF!</v>
      </c>
      <c r="O37" s="70" t="e">
        <f t="shared" si="7"/>
        <v>#REF!</v>
      </c>
      <c r="P37" s="70" t="e">
        <f t="shared" si="7"/>
        <v>#REF!</v>
      </c>
      <c r="Q37" s="70" t="e">
        <f t="shared" si="7"/>
        <v>#REF!</v>
      </c>
      <c r="R37" s="70" t="e">
        <f t="shared" si="7"/>
        <v>#REF!</v>
      </c>
      <c r="S37" s="70" t="e">
        <f t="shared" si="7"/>
        <v>#REF!</v>
      </c>
      <c r="T37" s="70" t="e">
        <f t="shared" si="7"/>
        <v>#REF!</v>
      </c>
      <c r="U37" s="70" t="e">
        <f t="shared" si="7"/>
        <v>#REF!</v>
      </c>
      <c r="V37" s="70" t="e">
        <f t="shared" si="7"/>
        <v>#REF!</v>
      </c>
      <c r="W37" s="70" t="e">
        <f t="shared" si="7"/>
        <v>#REF!</v>
      </c>
      <c r="X37" s="70" t="e">
        <f t="shared" si="7"/>
        <v>#REF!</v>
      </c>
      <c r="Y37" s="70" t="e">
        <f t="shared" si="7"/>
        <v>#REF!</v>
      </c>
      <c r="Z37" s="70" t="e">
        <f t="shared" si="7"/>
        <v>#REF!</v>
      </c>
      <c r="AA37" s="70" t="e">
        <f t="shared" si="7"/>
        <v>#REF!</v>
      </c>
      <c r="AB37" s="70" t="e">
        <f t="shared" si="7"/>
        <v>#REF!</v>
      </c>
      <c r="AC37" s="70" t="e">
        <f t="shared" si="7"/>
        <v>#REF!</v>
      </c>
      <c r="AD37" s="70" t="e">
        <f t="shared" si="7"/>
        <v>#REF!</v>
      </c>
      <c r="AE37" s="70" t="e">
        <f t="shared" si="7"/>
        <v>#REF!</v>
      </c>
      <c r="AF37" s="70" t="e">
        <f t="shared" si="7"/>
        <v>#REF!</v>
      </c>
      <c r="AG37" s="70" t="e">
        <f t="shared" si="7"/>
        <v>#REF!</v>
      </c>
      <c r="AH37" s="70" t="e">
        <f t="shared" si="7"/>
        <v>#REF!</v>
      </c>
      <c r="AI37" s="70" t="e">
        <f t="shared" si="7"/>
        <v>#REF!</v>
      </c>
      <c r="AJ37" s="70" t="e">
        <f t="shared" si="7"/>
        <v>#REF!</v>
      </c>
      <c r="AK37" s="70" t="e">
        <f t="shared" si="7"/>
        <v>#REF!</v>
      </c>
      <c r="AL37" s="70" t="e">
        <f t="shared" si="7"/>
        <v>#REF!</v>
      </c>
      <c r="AM37" s="70" t="e">
        <f t="shared" si="7"/>
        <v>#REF!</v>
      </c>
      <c r="AN37" s="70" t="e">
        <f t="shared" si="7"/>
        <v>#REF!</v>
      </c>
      <c r="AO37" s="70" t="e">
        <f t="shared" si="7"/>
        <v>#REF!</v>
      </c>
      <c r="AP37" s="70" t="e">
        <f t="shared" si="7"/>
        <v>#REF!</v>
      </c>
      <c r="AQ37" s="70" t="e">
        <f t="shared" si="7"/>
        <v>#REF!</v>
      </c>
      <c r="AR37" s="70" t="e">
        <f t="shared" si="7"/>
        <v>#REF!</v>
      </c>
      <c r="AS37" s="70" t="e">
        <f t="shared" si="7"/>
        <v>#REF!</v>
      </c>
      <c r="AT37" s="70" t="e">
        <f t="shared" si="7"/>
        <v>#REF!</v>
      </c>
      <c r="AU37" s="70" t="e">
        <f t="shared" si="7"/>
        <v>#REF!</v>
      </c>
      <c r="AV37" s="70" t="e">
        <f t="shared" si="7"/>
        <v>#REF!</v>
      </c>
    </row>
    <row r="41" spans="2:48" x14ac:dyDescent="0.25">
      <c r="H41" s="62">
        <f>H5</f>
        <v>1.7442677860357461</v>
      </c>
      <c r="I41" s="62">
        <f>M5</f>
        <v>1.4729096477980035</v>
      </c>
      <c r="J41" s="62">
        <f>R5</f>
        <v>1.2015515095602609</v>
      </c>
      <c r="K41" s="62">
        <f>W5</f>
        <v>0.93019337132251823</v>
      </c>
      <c r="L41" s="62">
        <f>AB5</f>
        <v>0.65883523308477554</v>
      </c>
    </row>
    <row r="42" spans="2:48" x14ac:dyDescent="0.25">
      <c r="I42" s="61">
        <f>($H$41-I41)/$H$41</f>
        <v>0.15557137522700401</v>
      </c>
      <c r="J42" s="61">
        <f>($H$41-J41)/$H$41</f>
        <v>0.31114275045400802</v>
      </c>
      <c r="K42" s="61">
        <f>($H$41-K41)/$H$41</f>
        <v>0.46671412568101206</v>
      </c>
      <c r="L42" s="61">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D3CDFA-B608-4E31-8D0F-B717AB164F41}">
  <ds:schemaRefs>
    <ds:schemaRef ds:uri="http://www.w3.org/XML/1998/namespace"/>
    <ds:schemaRef ds:uri="216ca2e1-8226-4f3d-9dd4-e3b83c6208c9"/>
    <ds:schemaRef ds:uri="be19d6a5-eddb-4c42-8558-3ad8e1420289"/>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6A2B346B-B6FE-412F-A973-9549CC14F3F4}"/>
</file>

<file path=customXml/itemProps3.xml><?xml version="1.0" encoding="utf-8"?>
<ds:datastoreItem xmlns:ds="http://schemas.openxmlformats.org/officeDocument/2006/customXml" ds:itemID="{DC1B1B72-4235-4813-A7D1-23F35522E8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MC SELF-DECLARATION - Product</vt:lpstr>
      <vt:lpstr>Attachment - BOUNDARY CHECK</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2024-10-11T20:20:42Z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ies>
</file>