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6"/>
  <workbookPr/>
  <mc:AlternateContent xmlns:mc="http://schemas.openxmlformats.org/markup-compatibility/2006">
    <mc:Choice Requires="x15">
      <x15ac:absPath xmlns:x15ac="http://schemas.microsoft.com/office/spreadsheetml/2010/11/ac" url="https://tciusa.sharepoint.com/sites/GreenSteel/Shared Documents/Washington DC/236001.0008 GSCC Standard Support/08 GSCC Certifications/Forms/Revised Final Forms/2025-0327/"/>
    </mc:Choice>
  </mc:AlternateContent>
  <xr:revisionPtr revIDLastSave="36" documentId="8_{4C39C8CD-FEFB-43AA-9795-FDF809891B48}" xr6:coauthVersionLast="47" xr6:coauthVersionMax="47" xr10:uidLastSave="{A4DE33DD-4032-4D0A-8A03-18A3F2FB93BC}"/>
  <bookViews>
    <workbookView xWindow="28680" yWindow="-15" windowWidth="29040" windowHeight="15720" xr2:uid="{CE7CB722-C42E-4490-BDB3-BFED16314FE8}"/>
  </bookViews>
  <sheets>
    <sheet name="MC SELF-DECLARATION - CASEI" sheetId="9" r:id="rId1"/>
    <sheet name="Attachment - BOUNDARY CHECK" sheetId="5" r:id="rId2"/>
    <sheet name="Company Glidepath Tool" sheetId="10" r:id="rId3"/>
    <sheet name="Calculations" sheetId="11" state="hidden" r:id="rId4"/>
  </sheets>
  <externalReferences>
    <externalReference r:id="rId5"/>
    <externalReference r:id="rId6"/>
    <externalReference r:id="rId7"/>
    <externalReference r:id="rId8"/>
    <externalReference r:id="rId9"/>
    <externalReference r:id="rId10"/>
  </externalReferences>
  <definedNames>
    <definedName name="_" localSheetId="3">#REF!</definedName>
    <definedName name="_" localSheetId="2">#REF!</definedName>
    <definedName name="_">#REF!</definedName>
    <definedName name="_1_0_4" localSheetId="3">#REF!</definedName>
    <definedName name="_1_0_4" localSheetId="2">#REF!</definedName>
    <definedName name="_1_0_4">#REF!</definedName>
    <definedName name="_140_kPag">'[1]Production Pneumatics'!$B$126:$B$130</definedName>
    <definedName name="_2_5_9">#REF!</definedName>
    <definedName name="Carbonate_Type">#REF!</definedName>
    <definedName name="Dist_Units">[2]Resources!$F$2:$F$3</definedName>
    <definedName name="Electricity_Consumption">'[3]General Info and Electricity'!$F$11:$F$38</definedName>
    <definedName name="Electricity_Facility_Names">'[3]General Info and Electricity'!$C$11:$C$38</definedName>
    <definedName name="F861UTIL">#REF!</definedName>
    <definedName name="Fuel_Type">[2]Resources!$C$2:$C$14</definedName>
    <definedName name="Fuel_Usage">[2]Resources!$E$2:$E$3</definedName>
    <definedName name="GeneralInfo">'[1]General Information'!$B$14:$AO$382</definedName>
    <definedName name="InputData">'[4]Input 2'!$A$2:$M$137</definedName>
    <definedName name="Is_Station_Below_Ground">'[3]M&amp;R Stations'!$F$12:$F$28</definedName>
    <definedName name="Is_TD_Transfer_Station">'[3]M&amp;R Stations'!$E$12:$E$28</definedName>
    <definedName name="liststations">'[5]INPUT - Misc'!#REF!</definedName>
    <definedName name="LNG_Compressor_Names">'[3]LNG Compressors'!$C$11:$C$16</definedName>
    <definedName name="LNG_Compressors_Facility_Name">'[3]LNG Compressors'!$B$11:$B$16</definedName>
    <definedName name="LNG_Compressors_Operating_Hours">'[3]LNG Compressors'!$E$11:$E$16</definedName>
    <definedName name="MR_Operating_Hours">'[3]M&amp;R Stations'!$C$12:$C$28</definedName>
    <definedName name="MR_Station_Inlet_Pressure">'[3]M&amp;R Stations'!$D$12:$D$28</definedName>
    <definedName name="Number_of_MR_Runs">'[3]M&amp;R Stations'!$G$12:$G$28</definedName>
    <definedName name="Power_Profiler_subregions_04_19_2007">#REF!</definedName>
    <definedName name="_xlnm.Print_Area" localSheetId="1">'Attachment - BOUNDARY CHECK'!$B$2:$D$40</definedName>
    <definedName name="Refrigerant_Type">[6]GWP!$C$33:$C$75</definedName>
    <definedName name="Station">#REF!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41" i="11" l="1"/>
  <c r="K41" i="11"/>
  <c r="J41" i="11"/>
  <c r="I41" i="11"/>
  <c r="H41" i="11"/>
  <c r="L42" i="11" s="1"/>
  <c r="AL34" i="11"/>
  <c r="J31" i="11"/>
  <c r="J30" i="11"/>
  <c r="J29" i="11"/>
  <c r="J28" i="11"/>
  <c r="AU24" i="11"/>
  <c r="AT24" i="11"/>
  <c r="AM24" i="11"/>
  <c r="AL24" i="11"/>
  <c r="AE24" i="11"/>
  <c r="AD24" i="11"/>
  <c r="W24" i="11"/>
  <c r="V24" i="11"/>
  <c r="O24" i="11"/>
  <c r="N24" i="11"/>
  <c r="G24" i="11"/>
  <c r="F24" i="11"/>
  <c r="AU23" i="11"/>
  <c r="AT23" i="11"/>
  <c r="AS23" i="11"/>
  <c r="AS24" i="11" s="1"/>
  <c r="AR23" i="11"/>
  <c r="AR24" i="11" s="1"/>
  <c r="AM23" i="11"/>
  <c r="AL23" i="11"/>
  <c r="AK23" i="11"/>
  <c r="AK24" i="11" s="1"/>
  <c r="AJ23" i="11"/>
  <c r="AJ24" i="11" s="1"/>
  <c r="AE23" i="11"/>
  <c r="AD23" i="11"/>
  <c r="AC23" i="11"/>
  <c r="AC24" i="11" s="1"/>
  <c r="AB23" i="11"/>
  <c r="AB24" i="11" s="1"/>
  <c r="W23" i="11"/>
  <c r="V23" i="11"/>
  <c r="U23" i="11"/>
  <c r="U24" i="11" s="1"/>
  <c r="T23" i="11"/>
  <c r="T24" i="11" s="1"/>
  <c r="O23" i="11"/>
  <c r="N23" i="11"/>
  <c r="M23" i="11"/>
  <c r="M24" i="11" s="1"/>
  <c r="L23" i="11"/>
  <c r="L24" i="11" s="1"/>
  <c r="G23" i="11"/>
  <c r="F23" i="11"/>
  <c r="E23" i="11"/>
  <c r="E24" i="11" s="1"/>
  <c r="D23" i="11"/>
  <c r="D24" i="11" s="1"/>
  <c r="AV19" i="11"/>
  <c r="AU19" i="11"/>
  <c r="AT19" i="11"/>
  <c r="AS19" i="11"/>
  <c r="AR19" i="11"/>
  <c r="AQ19" i="11"/>
  <c r="AP19" i="11"/>
  <c r="AO19" i="11"/>
  <c r="AN19" i="11"/>
  <c r="AM19" i="11"/>
  <c r="AL19" i="11"/>
  <c r="AK19" i="11"/>
  <c r="AJ19" i="11"/>
  <c r="AI19" i="11"/>
  <c r="AH19" i="11"/>
  <c r="AG19" i="11"/>
  <c r="AF19" i="11"/>
  <c r="AE19" i="11"/>
  <c r="AD19" i="11"/>
  <c r="AC19" i="11"/>
  <c r="AB19" i="11"/>
  <c r="AA19" i="11"/>
  <c r="Z19" i="11"/>
  <c r="S19" i="11"/>
  <c r="R19" i="11"/>
  <c r="K19" i="11"/>
  <c r="J19" i="11"/>
  <c r="C19" i="11"/>
  <c r="AB17" i="11"/>
  <c r="C11" i="11"/>
  <c r="N28" i="11" s="1"/>
  <c r="C8" i="11"/>
  <c r="Y19" i="11" s="1"/>
  <c r="C23" i="10"/>
  <c r="D17" i="10"/>
  <c r="L19" i="11" l="1"/>
  <c r="C9" i="11"/>
  <c r="U19" i="11"/>
  <c r="F19" i="11"/>
  <c r="N19" i="11"/>
  <c r="V19" i="11"/>
  <c r="H23" i="11"/>
  <c r="H24" i="11" s="1"/>
  <c r="P23" i="11"/>
  <c r="P24" i="11" s="1"/>
  <c r="X23" i="11"/>
  <c r="X24" i="11" s="1"/>
  <c r="AF23" i="11"/>
  <c r="AF24" i="11" s="1"/>
  <c r="AN23" i="11"/>
  <c r="AN24" i="11" s="1"/>
  <c r="AV23" i="11"/>
  <c r="AV24" i="11" s="1"/>
  <c r="I42" i="11"/>
  <c r="C13" i="11"/>
  <c r="G19" i="11"/>
  <c r="O19" i="11"/>
  <c r="W19" i="11"/>
  <c r="I23" i="11"/>
  <c r="I24" i="11" s="1"/>
  <c r="Q23" i="11"/>
  <c r="Q24" i="11" s="1"/>
  <c r="Y23" i="11"/>
  <c r="Y24" i="11" s="1"/>
  <c r="AG23" i="11"/>
  <c r="AG24" i="11" s="1"/>
  <c r="AO23" i="11"/>
  <c r="AO24" i="11" s="1"/>
  <c r="J42" i="11"/>
  <c r="D19" i="11"/>
  <c r="M19" i="11"/>
  <c r="H17" i="11"/>
  <c r="H19" i="11"/>
  <c r="P19" i="11"/>
  <c r="X19" i="11"/>
  <c r="J23" i="11"/>
  <c r="J24" i="11" s="1"/>
  <c r="R23" i="11"/>
  <c r="R24" i="11" s="1"/>
  <c r="Z23" i="11"/>
  <c r="Z24" i="11" s="1"/>
  <c r="AH23" i="11"/>
  <c r="AH24" i="11" s="1"/>
  <c r="AP23" i="11"/>
  <c r="AP24" i="11" s="1"/>
  <c r="K42" i="11"/>
  <c r="T19" i="11"/>
  <c r="E19" i="11"/>
  <c r="I17" i="11"/>
  <c r="I19" i="11"/>
  <c r="Q19" i="11"/>
  <c r="C23" i="11"/>
  <c r="C24" i="11" s="1"/>
  <c r="C25" i="11" s="1"/>
  <c r="C26" i="11" s="1"/>
  <c r="C27" i="11" s="1"/>
  <c r="K23" i="11"/>
  <c r="K24" i="11" s="1"/>
  <c r="S23" i="11"/>
  <c r="S24" i="11" s="1"/>
  <c r="AA23" i="11"/>
  <c r="AA24" i="11" s="1"/>
  <c r="AI23" i="11"/>
  <c r="AI24" i="11" s="1"/>
  <c r="AQ23" i="11"/>
  <c r="AQ24" i="11" s="1"/>
  <c r="AJ37" i="11" l="1"/>
  <c r="AV37" i="11"/>
  <c r="D37" i="11"/>
  <c r="AM37" i="11"/>
  <c r="AS37" i="11"/>
  <c r="AK37" i="11"/>
  <c r="AC37" i="11"/>
  <c r="M37" i="11"/>
  <c r="AL37" i="11"/>
  <c r="E23" i="10" s="1"/>
  <c r="F37" i="11"/>
  <c r="AR37" i="11"/>
  <c r="AQ37" i="11"/>
  <c r="AH37" i="11"/>
  <c r="AU34" i="11"/>
  <c r="AU37" i="11" s="1"/>
  <c r="AM34" i="11"/>
  <c r="AE34" i="11"/>
  <c r="AE37" i="11" s="1"/>
  <c r="W34" i="11"/>
  <c r="W37" i="11" s="1"/>
  <c r="O34" i="11"/>
  <c r="O37" i="11" s="1"/>
  <c r="G34" i="11"/>
  <c r="G37" i="11" s="1"/>
  <c r="Z34" i="11"/>
  <c r="Z37" i="11" s="1"/>
  <c r="AG34" i="11"/>
  <c r="AG37" i="11" s="1"/>
  <c r="AT34" i="11"/>
  <c r="AT37" i="11" s="1"/>
  <c r="AD34" i="11"/>
  <c r="AD37" i="11" s="1"/>
  <c r="V34" i="11"/>
  <c r="V37" i="11" s="1"/>
  <c r="N34" i="11"/>
  <c r="N37" i="11" s="1"/>
  <c r="F34" i="11"/>
  <c r="AH34" i="11"/>
  <c r="R34" i="11"/>
  <c r="R37" i="11" s="1"/>
  <c r="AO34" i="11"/>
  <c r="AO37" i="11" s="1"/>
  <c r="Q34" i="11"/>
  <c r="Q37" i="11" s="1"/>
  <c r="AN34" i="11"/>
  <c r="AN37" i="11" s="1"/>
  <c r="X34" i="11"/>
  <c r="X37" i="11" s="1"/>
  <c r="H34" i="11"/>
  <c r="H37" i="11" s="1"/>
  <c r="AS34" i="11"/>
  <c r="AK34" i="11"/>
  <c r="AC34" i="11"/>
  <c r="U34" i="11"/>
  <c r="U37" i="11" s="1"/>
  <c r="M34" i="11"/>
  <c r="E34" i="11"/>
  <c r="E37" i="11" s="1"/>
  <c r="AQ34" i="11"/>
  <c r="AA34" i="11"/>
  <c r="AA37" i="11" s="1"/>
  <c r="S34" i="11"/>
  <c r="S37" i="11" s="1"/>
  <c r="K34" i="11"/>
  <c r="K37" i="11" s="1"/>
  <c r="AR34" i="11"/>
  <c r="AJ34" i="11"/>
  <c r="AB34" i="11"/>
  <c r="AB37" i="11" s="1"/>
  <c r="T34" i="11"/>
  <c r="T37" i="11" s="1"/>
  <c r="L34" i="11"/>
  <c r="L37" i="11" s="1"/>
  <c r="D34" i="11"/>
  <c r="AI34" i="11"/>
  <c r="AI37" i="11" s="1"/>
  <c r="C34" i="11"/>
  <c r="C37" i="11" s="1"/>
  <c r="AP34" i="11"/>
  <c r="AP37" i="11" s="1"/>
  <c r="J34" i="11"/>
  <c r="J37" i="11" s="1"/>
  <c r="Y34" i="11"/>
  <c r="Y37" i="11" s="1"/>
  <c r="E17" i="10" s="1"/>
  <c r="I34" i="11"/>
  <c r="I37" i="11" s="1"/>
  <c r="AV34" i="11"/>
  <c r="AF34" i="11"/>
  <c r="AF37" i="11" s="1"/>
  <c r="P34" i="11"/>
  <c r="P37" i="11" s="1"/>
</calcChain>
</file>

<file path=xl/sharedStrings.xml><?xml version="1.0" encoding="utf-8"?>
<sst xmlns="http://schemas.openxmlformats.org/spreadsheetml/2006/main" count="171" uniqueCount="149">
  <si>
    <t>GSCC</t>
  </si>
  <si>
    <t>Member Company Self-Declaration of CASEI</t>
  </si>
  <si>
    <t>INSTRUCTIONS:
This form should be completed by the GSCC member company to declare conformance with the Steel Climate Standard. This form can be used for the self declaration of CASEI  (all steel-making facilities) during intermittent years when these values are not third party verified.</t>
  </si>
  <si>
    <t xml:space="preserve">Please submit completed form to certification@globalsteelclimatecouncil.org </t>
  </si>
  <si>
    <t>Information</t>
  </si>
  <si>
    <t xml:space="preserve">Response </t>
  </si>
  <si>
    <t xml:space="preserve">Guidance </t>
  </si>
  <si>
    <t xml:space="preserve">General Information </t>
  </si>
  <si>
    <t>Member company name</t>
  </si>
  <si>
    <t>Insert text</t>
  </si>
  <si>
    <t xml:space="preserve">Facility Names </t>
  </si>
  <si>
    <t>Include names of all steel manufacturing facilities accounted for in CASEI.</t>
  </si>
  <si>
    <t>Facility Locations</t>
  </si>
  <si>
    <t>CASEI Self-Declaration</t>
  </si>
  <si>
    <r>
      <t>The member company’s CASEI, in metric tonnes CO</t>
    </r>
    <r>
      <rPr>
        <vertAlign val="subscript"/>
        <sz val="11"/>
        <rFont val="Aptos Narrow"/>
        <family val="2"/>
        <scheme val="minor"/>
      </rPr>
      <t>2</t>
    </r>
    <r>
      <rPr>
        <sz val="11"/>
        <rFont val="Aptos Narrow"/>
        <family val="2"/>
        <scheme val="minor"/>
      </rPr>
      <t>e/metric tonne hot rolled steel, is calculated in conformance with Section 6 of the Standard and includes all processes identified as within the Standard boundaries as defined in Appendix B of the Standard. (Please complete and include Boundary Checklist Attachment and submit with this form to confirm.)</t>
    </r>
  </si>
  <si>
    <t>Yes/No</t>
  </si>
  <si>
    <t>The company representative declaring conformance should confirm this item was completed to the best of their knowledge after conducting reasonable due diligence.</t>
  </si>
  <si>
    <t>Provide verified BASE YEAR CASEI in metric tonnes CO2e/metric tonne hot rolled steel.</t>
  </si>
  <si>
    <t>Provide time period for BASE YEAR CASEI (i.e., calendar year or fiscal year start date - end date associated with activity (DD/MM/YYYY) data used to calculate the BASE YEAR CASEI).</t>
  </si>
  <si>
    <t>The BASE YEAR CASEI represents a full year of representative operations and is not earlier than five years before the year during which the member company is establishing  the SBET.</t>
  </si>
  <si>
    <t>Select from drop-down list</t>
  </si>
  <si>
    <t>Explanation/justification for recalculation of the base year CASEI if there is a material change that results in a 10% or greater change in the calculated CASEI value.</t>
  </si>
  <si>
    <r>
      <t>Provide calculated value for verified CASEI in metric tonnes CO</t>
    </r>
    <r>
      <rPr>
        <vertAlign val="subscript"/>
        <sz val="11"/>
        <rFont val="Aptos Narrow"/>
        <family val="2"/>
        <scheme val="minor"/>
      </rPr>
      <t>2</t>
    </r>
    <r>
      <rPr>
        <sz val="11"/>
        <rFont val="Aptos Narrow"/>
        <family val="2"/>
        <scheme val="minor"/>
      </rPr>
      <t>e/metric tonne hot rolled steel for this submittal (if after base year).</t>
    </r>
  </si>
  <si>
    <t>Provide time period for which emissions data is declared (i.e., calendar year or fiscal year start date - end date (DD/MM/YYYY) associated with activity data used to calculate the CASEI).</t>
  </si>
  <si>
    <t>Are carbon offsets or insets factored into the CASEI value?</t>
  </si>
  <si>
    <t xml:space="preserve">Was bio-based carbon source or fuel used? </t>
  </si>
  <si>
    <t>If bio-based carbon source or fuel is used, is biogenic carbon excluded from the GHG emissions intensity value and was it reported as a separate line item?</t>
  </si>
  <si>
    <t>Yes/No/NA</t>
  </si>
  <si>
    <t xml:space="preserve">Has the source of bio-based materials been checked and does it conform to requirements in Section 6.2 of the Standard? </t>
  </si>
  <si>
    <t>Are Renewable Thermal Certificates factored into the  CASEI value and reported as a separate line item?</t>
  </si>
  <si>
    <t xml:space="preserve">Have the RTCs been checked and do they conform to requirements in Section 6.2 of the Standard? </t>
  </si>
  <si>
    <t>Is credit taken for emissions reductions from the use of process off-gases for reheating or the generation of electricity ourside of the GSCC boundary in determining the CASEI value and is the credited amount reported in a separate line item?</t>
  </si>
  <si>
    <t xml:space="preserve">Are contractual instruments for renewable energy (used to offset facility Scope 2 emissions only) factored into the CASEI value and reported as a separate line item? </t>
  </si>
  <si>
    <t xml:space="preserve">Have the contractual instruments been checked and do they conform to requirements in Section 6.3 of the Standard? </t>
  </si>
  <si>
    <t>Self Declaration</t>
  </si>
  <si>
    <t>As an officer of the GSCC member company listed above, I declare that the statement of steel product intensity has been calculated in conformance with the Steel Climate Standard and is without material mistatement, as defined by the Steel Climate Standard Technical Support Document.</t>
  </si>
  <si>
    <t>Name of company officer providing self-declaration</t>
  </si>
  <si>
    <t>Signature of company officer providing self-declaration</t>
  </si>
  <si>
    <t xml:space="preserve">Insert signature </t>
  </si>
  <si>
    <t>Date of company officer providing self-declaration (DD/MM/YYYY)</t>
  </si>
  <si>
    <t xml:space="preserve"> </t>
  </si>
  <si>
    <t>Process Block</t>
  </si>
  <si>
    <t>Description</t>
  </si>
  <si>
    <r>
      <t xml:space="preserve">Was this process included in calculation of Verified Value?
</t>
    </r>
    <r>
      <rPr>
        <i/>
        <sz val="12"/>
        <color theme="0"/>
        <rFont val="Tahoma"/>
        <family val="2"/>
      </rPr>
      <t>(yes/no/NA)</t>
    </r>
  </si>
  <si>
    <r>
      <t xml:space="preserve">The Standard requires use of primary data where  available. Was primary or secondary data used for emission factors in the calculation of Verified Value for this process? 
</t>
    </r>
    <r>
      <rPr>
        <b/>
        <i/>
        <sz val="11"/>
        <color theme="0"/>
        <rFont val="Aptos Narrow"/>
        <family val="2"/>
        <scheme val="minor"/>
      </rPr>
      <t>(Primary/Secondary/Both/NA)</t>
    </r>
  </si>
  <si>
    <r>
      <t xml:space="preserve">If SECONDARY DATA was used for  emission factors, was it checked for data quality  (i.e. reviewing credibility of source, geographic relevance, temporal relevance, technological relevance, etc)? 
</t>
    </r>
    <r>
      <rPr>
        <b/>
        <i/>
        <sz val="11"/>
        <color theme="0"/>
        <rFont val="Aptos Narrow"/>
        <family val="2"/>
        <scheme val="minor"/>
      </rPr>
      <t>(yes/no/NA)
Applies to rows which indicate "secondary" in previous column</t>
    </r>
  </si>
  <si>
    <r>
      <t xml:space="preserve">If SECONDARY DATA was used for  emission factors, provide the source of the emission factors used (i.e. data source, dataset name, data year). 
PLEASE NOTE - Actual data  values are not requested in this form.
</t>
    </r>
    <r>
      <rPr>
        <b/>
        <i/>
        <sz val="11"/>
        <color theme="0"/>
        <rFont val="Aptos Narrow"/>
        <family val="2"/>
        <scheme val="minor"/>
      </rPr>
      <t>Applies to rows which indicate "secondary" data was used</t>
    </r>
  </si>
  <si>
    <r>
      <t xml:space="preserve">The Standard requires use of primary data where  available. Was primary or secondary data used for activity data in the calculation of Verified Value? 
</t>
    </r>
    <r>
      <rPr>
        <b/>
        <i/>
        <sz val="11"/>
        <color theme="0"/>
        <rFont val="Aptos Narrow"/>
        <family val="2"/>
        <scheme val="minor"/>
      </rPr>
      <t>(Primary/SecondaryBoth/NA)</t>
    </r>
  </si>
  <si>
    <r>
      <t xml:space="preserve">If SECONDARY DATA was used for activity data, provide description of data source (i.e. data source, dataset name, data year).
PLEASE NOTE - Actual data  values are not requested in this form.
</t>
    </r>
    <r>
      <rPr>
        <b/>
        <i/>
        <sz val="11"/>
        <color theme="0"/>
        <rFont val="Aptos Narrow"/>
        <family val="2"/>
        <scheme val="minor"/>
      </rPr>
      <t>Applies to rows which indicate "secondary" or "Both" data was used</t>
    </r>
  </si>
  <si>
    <t>Comments in support of response provided/Opportunities for Improvement</t>
  </si>
  <si>
    <t>Upstream Raw Materials</t>
  </si>
  <si>
    <t>Iron Ore Mining</t>
  </si>
  <si>
    <t>Upstream extraction of iron ore</t>
  </si>
  <si>
    <t>Limestone Quarry</t>
  </si>
  <si>
    <t xml:space="preserve">Upstream extraction of limestone </t>
  </si>
  <si>
    <t>Coal Mining</t>
  </si>
  <si>
    <t xml:space="preserve">Upstream extraction of coal </t>
  </si>
  <si>
    <t>Metal Mining</t>
  </si>
  <si>
    <t xml:space="preserve">Upstream extraction of metals </t>
  </si>
  <si>
    <t>External Scrap Collection /Processing</t>
  </si>
  <si>
    <t xml:space="preserve">Upstream collection, processing, and transport of scrap metal </t>
  </si>
  <si>
    <t>External Billet/Slab</t>
  </si>
  <si>
    <t>Upstream production of purchased, external billet or slab</t>
  </si>
  <si>
    <t>Other Carbon Inputs</t>
  </si>
  <si>
    <t>Upstream production of charge carbon and injection carbon such as pet coke and charcoal</t>
  </si>
  <si>
    <t>Raw Material Preparation</t>
  </si>
  <si>
    <t>Pellet Plant</t>
  </si>
  <si>
    <t>Iron ore processing into uniform-sized iron ore pellets</t>
  </si>
  <si>
    <t>Sinter Plant</t>
  </si>
  <si>
    <t>Iron ore fines processing into sinter</t>
  </si>
  <si>
    <t>Lime Kiln</t>
  </si>
  <si>
    <t>Limestone processing into lime</t>
  </si>
  <si>
    <t>Coke Oven</t>
  </si>
  <si>
    <t>Coal processing into coke</t>
  </si>
  <si>
    <t>Alloy/Additive Metal Processing</t>
  </si>
  <si>
    <t>Metal processing into metal used for alloys and additives</t>
  </si>
  <si>
    <t>Auxiliary Processes</t>
  </si>
  <si>
    <t>Refractory Production</t>
  </si>
  <si>
    <t>Upstream production of refractories</t>
  </si>
  <si>
    <t>Electrode/Graphite Production</t>
  </si>
  <si>
    <t>Upstream production of electrodes and graphite used in EAFs</t>
  </si>
  <si>
    <t>Syngas/Hydrogen Production</t>
  </si>
  <si>
    <t>Upstream production of hydrogen and syngas</t>
  </si>
  <si>
    <t>Natural Gas/Biogas Production</t>
  </si>
  <si>
    <t>Upstream production of natural gas and biogas</t>
  </si>
  <si>
    <t>All other Fossil Fuel Supply</t>
  </si>
  <si>
    <t>Upstream production of all other fossil-based fuels</t>
  </si>
  <si>
    <t>Oxygen Production</t>
  </si>
  <si>
    <t>Upstream production of Oxygen</t>
  </si>
  <si>
    <t>Nitrogen and Argon Production</t>
  </si>
  <si>
    <t>Upstream of other industrial gases  - Nitrogen and Argon</t>
  </si>
  <si>
    <t>Steam Production</t>
  </si>
  <si>
    <t>Upstream production of steam</t>
  </si>
  <si>
    <t>Power/Electricity Production</t>
  </si>
  <si>
    <t>Upstream production of electricity</t>
  </si>
  <si>
    <t>Upstream Materials Transport</t>
  </si>
  <si>
    <t>Transportation of raw materials included in boundary to iron and steel making sites</t>
  </si>
  <si>
    <t>Ironmaking Processes</t>
  </si>
  <si>
    <t>Direct Reduction Reactor</t>
  </si>
  <si>
    <r>
      <t>Ironmaking process via direct reduction of iron using CO and H</t>
    </r>
    <r>
      <rPr>
        <vertAlign val="subscript"/>
        <sz val="12"/>
        <color theme="1"/>
        <rFont val="Aptos Narrow"/>
        <family val="2"/>
        <scheme val="minor"/>
      </rPr>
      <t>2</t>
    </r>
    <r>
      <rPr>
        <sz val="12"/>
        <color theme="1"/>
        <rFont val="Aptos Narrow"/>
        <family val="2"/>
        <scheme val="minor"/>
      </rPr>
      <t xml:space="preserve"> coming from reformed natural gas, syngas or coal - includes DRI and HBI processes</t>
    </r>
  </si>
  <si>
    <t>Blast Furnace</t>
  </si>
  <si>
    <t>Ironmaking process via reduction of iron ore using CO and carbon coming from solid lime and coke</t>
  </si>
  <si>
    <t>Briquetting</t>
  </si>
  <si>
    <t xml:space="preserve">Ironmaking process in which hot direct reduced iron from reduction kiln is formed into briquettes </t>
  </si>
  <si>
    <t>Pig Iron Casting/Granulation</t>
  </si>
  <si>
    <t>Ironmaking process in which hot pig iron from blast furnace is formed into iron droplets or cast into forms</t>
  </si>
  <si>
    <t>Steelmaking Processes</t>
  </si>
  <si>
    <t>Electric Arc Furnace</t>
  </si>
  <si>
    <t>Steelmaking process in which iron sources (mainly scrap metal) are melted using an electric arc between graphite/carbon electrodes</t>
  </si>
  <si>
    <t>Basic Oxygen Furnace</t>
  </si>
  <si>
    <t>Steelmaking process in which oxygen is blown into molten iron from blast furnace</t>
  </si>
  <si>
    <t>Steel Refining Processes</t>
  </si>
  <si>
    <t>Steelmaking processes for refining steel (e.g., AOD, LMF, degassing)</t>
  </si>
  <si>
    <t>Casting</t>
  </si>
  <si>
    <t>Steelmaking process in which molten steel is cast into forms</t>
  </si>
  <si>
    <t>Hot Rolling</t>
  </si>
  <si>
    <t>Steelmaking process in which steel is rolled at temperatures above its recrystallization temperature</t>
  </si>
  <si>
    <t>Reheat Furnaces</t>
  </si>
  <si>
    <t>Steelmaking process in which steel stock is heated to above the recrystallization temperature for hot rolling</t>
  </si>
  <si>
    <t>GSCC Standard Tool</t>
  </si>
  <si>
    <t>Sheet PW: GSCC</t>
  </si>
  <si>
    <t>Company Glidepath</t>
  </si>
  <si>
    <t>Instructions:</t>
  </si>
  <si>
    <t xml:space="preserve">Enter company values in the blue cells below. </t>
  </si>
  <si>
    <t>Table 1 - Company Average Steel-Making Emissions Intensity (CASEI) for Base Year</t>
  </si>
  <si>
    <t>Year</t>
  </si>
  <si>
    <t>Base Year CASEI</t>
  </si>
  <si>
    <t xml:space="preserve">Table 2 - Company Interim Science-Based Emissions Target (SBET) </t>
  </si>
  <si>
    <t>Numer of Years After Base Year to Reach Interim SBET</t>
  </si>
  <si>
    <t xml:space="preserve">Interim SBET
Year </t>
  </si>
  <si>
    <t xml:space="preserve">Interim SBET
</t>
  </si>
  <si>
    <t xml:space="preserve">Table 3 - Company Long-Term Target </t>
  </si>
  <si>
    <t>Numer of Years After Base Year to Reach Long-Term SBET</t>
  </si>
  <si>
    <t xml:space="preserve">Long-Term SBET 
Year </t>
  </si>
  <si>
    <t xml:space="preserve">Long-Term SBET
</t>
  </si>
  <si>
    <t>GSCC Decarbonization Pathway</t>
  </si>
  <si>
    <t>Base Year</t>
  </si>
  <si>
    <t>GSCC Intensity in base Year</t>
  </si>
  <si>
    <t>Company Intensity in Base Year</t>
  </si>
  <si>
    <t>Is company above or below?</t>
  </si>
  <si>
    <t>Math for Company Above Standard</t>
  </si>
  <si>
    <t>Intensity</t>
  </si>
  <si>
    <t>Math for Company Below Standard</t>
  </si>
  <si>
    <t>Difference between values</t>
  </si>
  <si>
    <t>Negative?</t>
  </si>
  <si>
    <t>MinIF</t>
  </si>
  <si>
    <t>Year of Intersection?</t>
  </si>
  <si>
    <t>Year of target intersection</t>
  </si>
  <si>
    <t>Year Adj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</si>
</sst>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35">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11"/>
      <name val="Aptos Narrow"/>
      <family val="2"/>
      <scheme val="minor"/>
    </font>
    <font>
      <i/>
      <sz val="11"/>
      <color theme="1"/>
      <name val="Aptos Narrow"/>
      <family val="2"/>
      <scheme val="minor"/>
    </font>
    <font>
      <i/>
      <sz val="9"/>
      <color theme="1"/>
      <name val="Aptos Narrow"/>
      <family val="2"/>
      <scheme val="minor"/>
    </font>
    <font>
      <b/>
      <i/>
      <sz val="11"/>
      <color theme="0"/>
      <name val="Aptos Narrow"/>
      <family val="2"/>
      <scheme val="minor"/>
    </font>
    <font>
      <i/>
      <sz val="11"/>
      <color theme="0"/>
      <name val="Aptos Narrow"/>
      <family val="2"/>
      <scheme val="minor"/>
    </font>
    <font>
      <i/>
      <sz val="11"/>
      <name val="Aptos Narrow"/>
      <family val="2"/>
      <scheme val="minor"/>
    </font>
    <font>
      <b/>
      <i/>
      <sz val="9"/>
      <color theme="0"/>
      <name val="Aptos Narrow"/>
      <family val="2"/>
      <scheme val="minor"/>
    </font>
    <font>
      <sz val="12"/>
      <color theme="1"/>
      <name val="Tahoma"/>
      <family val="2"/>
    </font>
    <font>
      <sz val="12"/>
      <name val="Tahoma"/>
      <family val="2"/>
    </font>
    <font>
      <b/>
      <sz val="12"/>
      <name val="Tahoma"/>
      <family val="2"/>
    </font>
    <font>
      <b/>
      <sz val="12"/>
      <color theme="1"/>
      <name val="Tahoma"/>
      <family val="2"/>
    </font>
    <font>
      <sz val="12"/>
      <color theme="1"/>
      <name val="Aptos Narrow"/>
      <family val="2"/>
      <scheme val="minor"/>
    </font>
    <font>
      <i/>
      <sz val="12"/>
      <color theme="0"/>
      <name val="Tahoma"/>
      <family val="2"/>
    </font>
    <font>
      <vertAlign val="subscript"/>
      <sz val="12"/>
      <color theme="1"/>
      <name val="Aptos Narrow"/>
      <family val="2"/>
      <scheme val="minor"/>
    </font>
    <font>
      <sz val="11"/>
      <color rgb="FFFF0000"/>
      <name val="Aptos Narrow"/>
      <family val="2"/>
      <scheme val="minor"/>
    </font>
    <font>
      <i/>
      <sz val="11"/>
      <color rgb="FFFF0000"/>
      <name val="Aptos Narrow"/>
      <family val="2"/>
      <scheme val="minor"/>
    </font>
    <font>
      <i/>
      <sz val="9"/>
      <name val="Aptos Narrow"/>
      <family val="2"/>
      <scheme val="minor"/>
    </font>
    <font>
      <sz val="12"/>
      <name val="Aptos Narrow"/>
      <family val="2"/>
      <scheme val="minor"/>
    </font>
    <font>
      <sz val="10"/>
      <name val="Arial"/>
      <family val="2"/>
    </font>
    <font>
      <b/>
      <sz val="16"/>
      <name val="Tahoma"/>
      <family val="2"/>
    </font>
    <font>
      <b/>
      <sz val="12"/>
      <name val="Arial"/>
      <family val="2"/>
    </font>
    <font>
      <sz val="12"/>
      <color rgb="FFFF0000"/>
      <name val="Arial"/>
      <family val="2"/>
    </font>
    <font>
      <sz val="12"/>
      <name val="Arial"/>
      <family val="2"/>
    </font>
    <font>
      <sz val="10"/>
      <color theme="0"/>
      <name val="Arial"/>
      <family val="2"/>
    </font>
    <font>
      <sz val="12"/>
      <color theme="0"/>
      <name val="Tahoma"/>
      <family val="2"/>
    </font>
    <font>
      <b/>
      <sz val="10"/>
      <name val="Arial"/>
      <family val="2"/>
    </font>
    <font>
      <vertAlign val="subscript"/>
      <sz val="11"/>
      <name val="Aptos Narrow"/>
      <family val="2"/>
      <scheme val="minor"/>
    </font>
    <font>
      <b/>
      <sz val="11"/>
      <name val="Aptos Narrow"/>
      <family val="2"/>
      <scheme val="minor"/>
    </font>
    <font>
      <b/>
      <i/>
      <sz val="9"/>
      <name val="Aptos Narrow"/>
      <family val="2"/>
      <scheme val="minor"/>
    </font>
    <font>
      <sz val="9"/>
      <color theme="1"/>
      <name val="Tahoma"/>
      <family val="2"/>
    </font>
    <font>
      <b/>
      <sz val="11"/>
      <color rgb="FF000000"/>
      <name val="Aptos Narrow"/>
      <scheme val="minor"/>
    </font>
  </fonts>
  <fills count="9">
    <fill>
      <patternFill patternType="none"/>
    </fill>
    <fill>
      <patternFill patternType="gray125"/>
    </fill>
    <fill>
      <patternFill patternType="solid">
        <fgColor theme="4"/>
        <bgColor indexed="64"/>
      </patternFill>
    </fill>
    <fill>
      <patternFill patternType="solid">
        <fgColor theme="7"/>
        <bgColor indexed="64"/>
      </patternFill>
    </fill>
    <fill>
      <patternFill patternType="solid">
        <fgColor theme="3" tint="0.89999084444715716"/>
        <bgColor indexed="64"/>
      </patternFill>
    </fill>
    <fill>
      <patternFill patternType="solid">
        <fgColor rgb="FFFFFFFF"/>
        <bgColor indexed="64"/>
      </patternFill>
    </fill>
    <fill>
      <patternFill patternType="solid">
        <fgColor theme="0"/>
        <bgColor indexed="64"/>
      </patternFill>
    </fill>
    <fill>
      <patternFill patternType="solid">
        <fgColor theme="3" tint="0.749992370372631"/>
        <bgColor indexed="64"/>
      </patternFill>
    </fill>
    <fill>
      <patternFill patternType="solid">
        <fgColor rgb="FF92D05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indexed="64"/>
      </top>
      <bottom style="medium">
        <color auto="1"/>
      </bottom>
      <diagonal/>
    </border>
    <border>
      <left style="thin">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s>
  <cellStyleXfs count="3">
    <xf numFmtId="0" fontId="0" fillId="0" borderId="0"/>
    <xf numFmtId="0" fontId="22" fillId="0" borderId="0"/>
    <xf numFmtId="9" fontId="22" fillId="0" borderId="0" applyFont="0" applyFill="0" applyBorder="0" applyAlignment="0" applyProtection="0"/>
  </cellStyleXfs>
  <cellXfs count="128">
    <xf numFmtId="0" fontId="0" fillId="0" borderId="0" xfId="0"/>
    <xf numFmtId="0" fontId="2" fillId="0" borderId="0" xfId="0" applyFont="1"/>
    <xf numFmtId="0" fontId="1" fillId="3" borderId="0" xfId="0" applyFont="1" applyFill="1"/>
    <xf numFmtId="0" fontId="5" fillId="0" borderId="0" xfId="0" applyFont="1"/>
    <xf numFmtId="0" fontId="0" fillId="0" borderId="0" xfId="0" applyAlignment="1">
      <alignment horizontal="left" vertical="center"/>
    </xf>
    <xf numFmtId="0" fontId="0" fillId="4" borderId="1" xfId="0" applyFill="1" applyBorder="1"/>
    <xf numFmtId="0" fontId="0" fillId="4" borderId="1" xfId="0" applyFill="1" applyBorder="1" applyAlignment="1">
      <alignment horizontal="left" vertical="center"/>
    </xf>
    <xf numFmtId="0" fontId="6" fillId="0" borderId="0" xfId="0" applyFont="1" applyAlignment="1">
      <alignment horizontal="right"/>
    </xf>
    <xf numFmtId="0" fontId="6" fillId="0" borderId="0" xfId="0" applyFont="1" applyAlignment="1">
      <alignment horizontal="right" vertical="center"/>
    </xf>
    <xf numFmtId="0" fontId="5" fillId="0" borderId="0" xfId="0" applyFont="1" applyAlignment="1">
      <alignment vertical="center" wrapText="1"/>
    </xf>
    <xf numFmtId="0" fontId="11" fillId="5" borderId="0" xfId="0" applyFont="1" applyFill="1"/>
    <xf numFmtId="0" fontId="11" fillId="5" borderId="0" xfId="0" applyFont="1" applyFill="1" applyAlignment="1">
      <alignment wrapText="1"/>
    </xf>
    <xf numFmtId="0" fontId="13" fillId="5" borderId="0" xfId="0" applyFont="1" applyFill="1" applyAlignment="1">
      <alignment horizontal="center"/>
    </xf>
    <xf numFmtId="0" fontId="11" fillId="0" borderId="0" xfId="0" applyFont="1"/>
    <xf numFmtId="0" fontId="14" fillId="0" borderId="0" xfId="0" applyFont="1" applyAlignment="1">
      <alignment horizontal="center" wrapText="1"/>
    </xf>
    <xf numFmtId="0" fontId="11" fillId="6" borderId="0" xfId="0" applyFont="1" applyFill="1"/>
    <xf numFmtId="0" fontId="11" fillId="6" borderId="0" xfId="0" applyFont="1" applyFill="1" applyAlignment="1">
      <alignment wrapText="1"/>
    </xf>
    <xf numFmtId="0" fontId="12" fillId="6" borderId="0" xfId="0" applyFont="1" applyFill="1" applyAlignment="1">
      <alignment horizontal="center"/>
    </xf>
    <xf numFmtId="0" fontId="11" fillId="0" borderId="0" xfId="0" applyFont="1" applyAlignment="1">
      <alignment wrapText="1"/>
    </xf>
    <xf numFmtId="0" fontId="12" fillId="0" borderId="0" xfId="0" applyFont="1" applyAlignment="1">
      <alignment horizontal="center"/>
    </xf>
    <xf numFmtId="0" fontId="5" fillId="0" borderId="0" xfId="0" applyFont="1" applyAlignment="1">
      <alignment wrapText="1"/>
    </xf>
    <xf numFmtId="0" fontId="1" fillId="2" borderId="14" xfId="0" applyFont="1" applyFill="1" applyBorder="1" applyAlignment="1">
      <alignment horizontal="center"/>
    </xf>
    <xf numFmtId="0" fontId="7" fillId="2" borderId="15" xfId="0" applyFont="1" applyFill="1" applyBorder="1" applyAlignment="1">
      <alignment horizontal="center" wrapText="1"/>
    </xf>
    <xf numFmtId="0" fontId="1" fillId="3" borderId="16" xfId="0" applyFont="1" applyFill="1" applyBorder="1"/>
    <xf numFmtId="0" fontId="10" fillId="3" borderId="0" xfId="0" applyFont="1" applyFill="1" applyAlignment="1">
      <alignment horizontal="right"/>
    </xf>
    <xf numFmtId="0" fontId="3" fillId="3" borderId="0" xfId="0" applyFont="1" applyFill="1"/>
    <xf numFmtId="0" fontId="8" fillId="3" borderId="17" xfId="0" applyFont="1" applyFill="1" applyBorder="1" applyAlignment="1">
      <alignment wrapText="1"/>
    </xf>
    <xf numFmtId="0" fontId="5" fillId="0" borderId="17" xfId="0" applyFont="1" applyBorder="1" applyAlignment="1">
      <alignment wrapText="1"/>
    </xf>
    <xf numFmtId="0" fontId="7" fillId="3" borderId="17" xfId="0" applyFont="1" applyFill="1" applyBorder="1" applyAlignment="1">
      <alignment wrapText="1"/>
    </xf>
    <xf numFmtId="0" fontId="0" fillId="0" borderId="16" xfId="0" applyBorder="1" applyAlignment="1">
      <alignment vertical="top" wrapText="1"/>
    </xf>
    <xf numFmtId="0" fontId="5" fillId="0" borderId="17" xfId="0" applyFont="1" applyBorder="1" applyAlignment="1">
      <alignment vertical="center" wrapText="1"/>
    </xf>
    <xf numFmtId="0" fontId="0" fillId="0" borderId="17" xfId="0" applyBorder="1" applyAlignment="1">
      <alignment horizontal="left" vertical="center" wrapText="1"/>
    </xf>
    <xf numFmtId="0" fontId="5" fillId="0" borderId="17" xfId="0" applyFont="1" applyBorder="1" applyAlignment="1">
      <alignment horizontal="left" vertical="center" wrapText="1"/>
    </xf>
    <xf numFmtId="0" fontId="15" fillId="0" borderId="6" xfId="0" applyFont="1" applyBorder="1" applyAlignment="1">
      <alignment vertical="center" wrapText="1"/>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5" xfId="0" applyFont="1" applyBorder="1" applyAlignment="1">
      <alignment vertical="center" wrapText="1"/>
    </xf>
    <xf numFmtId="0" fontId="15" fillId="0" borderId="1" xfId="0" applyFont="1" applyBorder="1" applyAlignment="1">
      <alignment vertical="center" wrapText="1"/>
    </xf>
    <xf numFmtId="0" fontId="15" fillId="0" borderId="9" xfId="0" applyFont="1" applyBorder="1" applyAlignment="1">
      <alignment vertical="center" wrapText="1"/>
    </xf>
    <xf numFmtId="0" fontId="15" fillId="0" borderId="10" xfId="0" applyFont="1" applyBorder="1" applyAlignment="1">
      <alignment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6" fillId="0" borderId="17" xfId="0" applyFont="1" applyBorder="1" applyAlignment="1">
      <alignment horizontal="right" vertical="center"/>
    </xf>
    <xf numFmtId="0" fontId="0" fillId="0" borderId="1" xfId="0" applyBorder="1"/>
    <xf numFmtId="0" fontId="15" fillId="0" borderId="23" xfId="0" applyFont="1" applyBorder="1" applyAlignment="1">
      <alignment vertical="center" wrapText="1"/>
    </xf>
    <xf numFmtId="0" fontId="18" fillId="0" borderId="0" xfId="0" applyFont="1"/>
    <xf numFmtId="0" fontId="19" fillId="0" borderId="20" xfId="0" applyFont="1" applyBorder="1" applyAlignment="1">
      <alignment horizontal="left" vertical="center" wrapText="1"/>
    </xf>
    <xf numFmtId="0" fontId="4" fillId="0" borderId="1" xfId="0" applyFont="1" applyBorder="1" applyAlignment="1">
      <alignment vertical="top" wrapText="1"/>
    </xf>
    <xf numFmtId="0" fontId="20" fillId="0" borderId="0" xfId="0" applyFont="1" applyAlignment="1">
      <alignment horizontal="right" vertical="center"/>
    </xf>
    <xf numFmtId="0" fontId="4" fillId="0" borderId="16" xfId="0" applyFont="1" applyBorder="1"/>
    <xf numFmtId="0" fontId="20" fillId="0" borderId="19" xfId="0" applyFont="1" applyBorder="1" applyAlignment="1">
      <alignment horizontal="right" vertical="center"/>
    </xf>
    <xf numFmtId="0" fontId="4" fillId="0" borderId="18" xfId="0" applyFont="1" applyBorder="1"/>
    <xf numFmtId="0" fontId="15" fillId="0" borderId="11" xfId="0" applyFont="1" applyBorder="1" applyAlignment="1">
      <alignment vertical="center" wrapText="1"/>
    </xf>
    <xf numFmtId="0" fontId="15" fillId="0" borderId="24" xfId="0" applyFont="1" applyBorder="1" applyAlignment="1">
      <alignment vertical="center" wrapText="1"/>
    </xf>
    <xf numFmtId="0" fontId="21" fillId="0" borderId="5" xfId="0" applyFont="1" applyBorder="1" applyAlignment="1">
      <alignment vertical="center" wrapText="1"/>
    </xf>
    <xf numFmtId="0" fontId="21" fillId="0" borderId="1" xfId="0" applyFont="1" applyBorder="1" applyAlignment="1">
      <alignment vertical="center" wrapText="1"/>
    </xf>
    <xf numFmtId="0" fontId="4" fillId="0" borderId="1" xfId="0" applyFont="1" applyBorder="1"/>
    <xf numFmtId="0" fontId="9" fillId="0" borderId="0" xfId="0" applyFont="1" applyAlignment="1">
      <alignment horizontal="left" vertical="center"/>
    </xf>
    <xf numFmtId="0" fontId="4" fillId="0" borderId="1" xfId="0" applyFont="1" applyBorder="1" applyAlignment="1">
      <alignment horizontal="left" vertical="top" wrapText="1" indent="2"/>
    </xf>
    <xf numFmtId="0" fontId="22" fillId="6" borderId="0" xfId="1" applyFill="1"/>
    <xf numFmtId="0" fontId="23" fillId="6" borderId="0" xfId="1" applyFont="1" applyFill="1"/>
    <xf numFmtId="0" fontId="22" fillId="0" borderId="0" xfId="1"/>
    <xf numFmtId="0" fontId="24" fillId="6" borderId="0" xfId="1" applyFont="1" applyFill="1"/>
    <xf numFmtId="0" fontId="25" fillId="6" borderId="0" xfId="1" applyFont="1" applyFill="1"/>
    <xf numFmtId="0" fontId="25" fillId="7" borderId="2" xfId="1" applyFont="1" applyFill="1" applyBorder="1"/>
    <xf numFmtId="0" fontId="26" fillId="6" borderId="21" xfId="1" applyFont="1" applyFill="1" applyBorder="1"/>
    <xf numFmtId="0" fontId="26" fillId="6" borderId="12" xfId="1" applyFont="1" applyFill="1" applyBorder="1"/>
    <xf numFmtId="0" fontId="13" fillId="6" borderId="0" xfId="1" applyFont="1" applyFill="1"/>
    <xf numFmtId="0" fontId="13" fillId="6" borderId="0" xfId="1" applyFont="1" applyFill="1" applyAlignment="1">
      <alignment horizontal="center" vertical="center" wrapText="1"/>
    </xf>
    <xf numFmtId="164" fontId="12" fillId="6" borderId="0" xfId="1" applyNumberFormat="1" applyFont="1" applyFill="1" applyAlignment="1">
      <alignment horizontal="center"/>
    </xf>
    <xf numFmtId="0" fontId="27" fillId="6" borderId="0" xfId="1" applyFont="1" applyFill="1"/>
    <xf numFmtId="0" fontId="13" fillId="8" borderId="2" xfId="1" applyFont="1" applyFill="1" applyBorder="1" applyAlignment="1">
      <alignment horizontal="center" vertical="center"/>
    </xf>
    <xf numFmtId="164" fontId="28" fillId="6" borderId="0" xfId="1" applyNumberFormat="1" applyFont="1" applyFill="1" applyAlignment="1">
      <alignment horizontal="center"/>
    </xf>
    <xf numFmtId="0" fontId="12" fillId="7" borderId="25" xfId="1" applyFont="1" applyFill="1" applyBorder="1" applyAlignment="1" applyProtection="1">
      <alignment horizontal="center"/>
      <protection locked="0"/>
    </xf>
    <xf numFmtId="0" fontId="13" fillId="8" borderId="26" xfId="1" applyFont="1" applyFill="1" applyBorder="1" applyAlignment="1">
      <alignment horizontal="center" vertical="center" wrapText="1"/>
    </xf>
    <xf numFmtId="0" fontId="13" fillId="8" borderId="14" xfId="1" applyFont="1" applyFill="1" applyBorder="1" applyAlignment="1">
      <alignment horizontal="center" vertical="center" wrapText="1"/>
    </xf>
    <xf numFmtId="0" fontId="13" fillId="8" borderId="27" xfId="1" applyFont="1" applyFill="1" applyBorder="1" applyAlignment="1">
      <alignment horizontal="center" vertical="center" wrapText="1"/>
    </xf>
    <xf numFmtId="0" fontId="12" fillId="7" borderId="2" xfId="1" applyFont="1" applyFill="1" applyBorder="1" applyAlignment="1" applyProtection="1">
      <alignment horizontal="center"/>
      <protection locked="0"/>
    </xf>
    <xf numFmtId="1" fontId="12" fillId="6" borderId="3" xfId="1" applyNumberFormat="1" applyFont="1" applyFill="1" applyBorder="1" applyAlignment="1">
      <alignment horizontal="center"/>
    </xf>
    <xf numFmtId="2" fontId="12" fillId="6" borderId="12" xfId="1" applyNumberFormat="1" applyFont="1" applyFill="1" applyBorder="1" applyAlignment="1">
      <alignment horizontal="center"/>
    </xf>
    <xf numFmtId="1" fontId="12" fillId="0" borderId="2" xfId="1" applyNumberFormat="1" applyFont="1" applyBorder="1" applyAlignment="1">
      <alignment horizontal="center"/>
    </xf>
    <xf numFmtId="1" fontId="12" fillId="7" borderId="3" xfId="1" applyNumberFormat="1" applyFont="1" applyFill="1" applyBorder="1" applyAlignment="1" applyProtection="1">
      <alignment horizontal="center"/>
      <protection locked="0"/>
    </xf>
    <xf numFmtId="10" fontId="22" fillId="6" borderId="0" xfId="2" applyNumberFormat="1" applyFont="1" applyFill="1" applyAlignment="1">
      <alignment horizontal="center"/>
    </xf>
    <xf numFmtId="2" fontId="22" fillId="6" borderId="0" xfId="1" applyNumberFormat="1" applyFill="1"/>
    <xf numFmtId="2" fontId="22" fillId="0" borderId="0" xfId="1" applyNumberFormat="1"/>
    <xf numFmtId="165" fontId="22" fillId="6" borderId="0" xfId="1" applyNumberFormat="1" applyFill="1"/>
    <xf numFmtId="0" fontId="22" fillId="6" borderId="0" xfId="1" applyFill="1" applyAlignment="1">
      <alignment horizontal="center"/>
    </xf>
    <xf numFmtId="0" fontId="29" fillId="6" borderId="0" xfId="1" applyFont="1" applyFill="1" applyAlignment="1">
      <alignment horizontal="center"/>
    </xf>
    <xf numFmtId="165" fontId="22" fillId="6" borderId="0" xfId="1" applyNumberFormat="1" applyFill="1" applyAlignment="1">
      <alignment horizontal="center"/>
    </xf>
    <xf numFmtId="0" fontId="22" fillId="6" borderId="1" xfId="1" applyFill="1" applyBorder="1" applyAlignment="1">
      <alignment horizontal="center"/>
    </xf>
    <xf numFmtId="1" fontId="22" fillId="6" borderId="1" xfId="1" applyNumberFormat="1" applyFill="1" applyBorder="1" applyAlignment="1">
      <alignment horizontal="center"/>
    </xf>
    <xf numFmtId="1" fontId="22" fillId="6" borderId="0" xfId="1" applyNumberFormat="1" applyFill="1" applyAlignment="1">
      <alignment horizontal="center"/>
    </xf>
    <xf numFmtId="2" fontId="22" fillId="6" borderId="1" xfId="1" applyNumberFormat="1" applyFill="1" applyBorder="1"/>
    <xf numFmtId="165" fontId="22" fillId="6" borderId="1" xfId="1" applyNumberFormat="1" applyFill="1" applyBorder="1"/>
    <xf numFmtId="0" fontId="22" fillId="6" borderId="1" xfId="1" applyFill="1" applyBorder="1"/>
    <xf numFmtId="2" fontId="22" fillId="6" borderId="1" xfId="1" applyNumberFormat="1" applyFill="1" applyBorder="1" applyAlignment="1">
      <alignment horizontal="center"/>
    </xf>
    <xf numFmtId="0" fontId="22" fillId="6" borderId="28" xfId="1" applyFill="1" applyBorder="1"/>
    <xf numFmtId="0" fontId="12" fillId="6" borderId="29" xfId="0" applyFont="1" applyFill="1" applyBorder="1" applyAlignment="1">
      <alignment horizontal="center" vertical="center"/>
    </xf>
    <xf numFmtId="0" fontId="12" fillId="6" borderId="24" xfId="0" applyFont="1" applyFill="1" applyBorder="1" applyAlignment="1">
      <alignment horizontal="center" vertical="center"/>
    </xf>
    <xf numFmtId="0" fontId="11" fillId="5" borderId="1" xfId="0" applyFont="1" applyFill="1" applyBorder="1"/>
    <xf numFmtId="0" fontId="15" fillId="0" borderId="29" xfId="0" applyFont="1" applyBorder="1" applyAlignment="1">
      <alignment vertical="center" wrapText="1"/>
    </xf>
    <xf numFmtId="0" fontId="11" fillId="5" borderId="10" xfId="0" applyFont="1" applyFill="1" applyBorder="1"/>
    <xf numFmtId="0" fontId="4" fillId="0" borderId="1" xfId="0" applyFont="1" applyBorder="1" applyAlignment="1">
      <alignment horizontal="left" vertical="center" wrapText="1"/>
    </xf>
    <xf numFmtId="0" fontId="4" fillId="4" borderId="1" xfId="0" applyFont="1" applyFill="1" applyBorder="1" applyAlignment="1">
      <alignment horizontal="left" vertical="center" wrapText="1"/>
    </xf>
    <xf numFmtId="0" fontId="20" fillId="0" borderId="0" xfId="0" applyFont="1" applyAlignment="1">
      <alignment horizontal="right"/>
    </xf>
    <xf numFmtId="0" fontId="31" fillId="0" borderId="16" xfId="0" applyFont="1" applyBorder="1"/>
    <xf numFmtId="0" fontId="32" fillId="0" borderId="0" xfId="0" applyFont="1" applyAlignment="1">
      <alignment horizontal="right" vertical="center"/>
    </xf>
    <xf numFmtId="0" fontId="31" fillId="0" borderId="0" xfId="0" applyFont="1" applyAlignment="1">
      <alignment horizontal="left" vertical="center"/>
    </xf>
    <xf numFmtId="0" fontId="4" fillId="4" borderId="1" xfId="0" applyFont="1" applyFill="1" applyBorder="1" applyAlignment="1">
      <alignment horizontal="left" vertical="center"/>
    </xf>
    <xf numFmtId="0" fontId="4" fillId="4" borderId="10" xfId="0" applyFont="1" applyFill="1" applyBorder="1" applyAlignment="1">
      <alignment horizontal="left" vertical="center"/>
    </xf>
    <xf numFmtId="0" fontId="1" fillId="3" borderId="2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3" fillId="5" borderId="0" xfId="0" applyFont="1" applyFill="1" applyAlignment="1">
      <alignment horizontal="center" wrapText="1"/>
    </xf>
    <xf numFmtId="0" fontId="9" fillId="0" borderId="0" xfId="0" applyFont="1" applyAlignment="1">
      <alignment horizontal="left" vertical="center" wrapText="1"/>
    </xf>
    <xf numFmtId="0" fontId="9" fillId="0" borderId="0" xfId="0" applyFont="1" applyAlignment="1">
      <alignment horizontal="left" vertical="center" wrapText="1"/>
    </xf>
    <xf numFmtId="0" fontId="1" fillId="2" borderId="13" xfId="0" applyFont="1" applyFill="1" applyBorder="1" applyAlignment="1">
      <alignment horizontal="left"/>
    </xf>
    <xf numFmtId="0" fontId="1" fillId="2" borderId="14" xfId="0" applyFont="1" applyFill="1" applyBorder="1" applyAlignment="1">
      <alignment horizontal="left"/>
    </xf>
    <xf numFmtId="0" fontId="31" fillId="0" borderId="16" xfId="0" applyFont="1" applyBorder="1" applyAlignment="1">
      <alignment horizontal="center" vertical="top" wrapText="1"/>
    </xf>
    <xf numFmtId="0" fontId="31" fillId="0" borderId="0" xfId="0" applyFont="1" applyAlignment="1">
      <alignment horizontal="center" vertical="top"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6" xfId="0" applyFont="1" applyFill="1" applyBorder="1" applyAlignment="1">
      <alignment horizontal="center" vertical="center"/>
    </xf>
    <xf numFmtId="0" fontId="1" fillId="3" borderId="0" xfId="0" applyFont="1" applyFill="1" applyAlignment="1">
      <alignment horizontal="center" vertical="center"/>
    </xf>
    <xf numFmtId="0" fontId="13" fillId="8" borderId="22" xfId="1" applyFont="1" applyFill="1" applyBorder="1" applyAlignment="1">
      <alignment horizontal="center" vertical="center" wrapText="1"/>
    </xf>
    <xf numFmtId="0" fontId="13" fillId="8" borderId="12" xfId="1" applyFont="1" applyFill="1" applyBorder="1" applyAlignment="1">
      <alignment horizontal="center" vertical="center" wrapText="1"/>
    </xf>
    <xf numFmtId="2" fontId="12" fillId="7" borderId="22" xfId="1" applyNumberFormat="1" applyFont="1" applyFill="1" applyBorder="1" applyAlignment="1" applyProtection="1">
      <alignment horizontal="center"/>
      <protection locked="0"/>
    </xf>
    <xf numFmtId="2" fontId="12" fillId="7" borderId="12" xfId="1" applyNumberFormat="1" applyFont="1" applyFill="1" applyBorder="1" applyAlignment="1" applyProtection="1">
      <alignment horizontal="center"/>
      <protection locked="0"/>
    </xf>
    <xf numFmtId="0" fontId="34" fillId="0" borderId="0" xfId="0" applyFont="1" applyAlignment="1">
      <alignment horizontal="left" vertical="center" wrapText="1"/>
    </xf>
  </cellXfs>
  <cellStyles count="3">
    <cellStyle name="Normal" xfId="0" builtinId="0"/>
    <cellStyle name="Normal 5" xfId="1" xr:uid="{85316DAE-A925-4072-943F-3BF1DA48E57F}"/>
    <cellStyle name="Percent 2" xfId="2" xr:uid="{38773EB5-3305-42B2-AABC-79FCD90A47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5" Type="http://schemas.openxmlformats.org/officeDocument/2006/relationships/customXml" Target="../customXml/item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721739006080301"/>
          <c:y val="6.8276318658797228E-2"/>
          <c:w val="0.79112755760252051"/>
          <c:h val="0.7755947805102561"/>
        </c:manualLayout>
      </c:layout>
      <c:scatterChart>
        <c:scatterStyle val="lineMarker"/>
        <c:varyColors val="0"/>
        <c:ser>
          <c:idx val="2"/>
          <c:order val="0"/>
          <c:tx>
            <c:v>Steel Sector Decarbonization Glidepath</c:v>
          </c:tx>
          <c:spPr>
            <a:ln w="25400" cap="rnd">
              <a:solidFill>
                <a:schemeClr val="accent4"/>
              </a:solidFill>
              <a:prstDash val="sysDash"/>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Calculations!$C$5:$AL$5</c:f>
              <c:numCache>
                <c:formatCode>0.00</c:formatCode>
                <c:ptCount val="36"/>
                <c:pt idx="0">
                  <c:v>2.0156259242734889</c:v>
                </c:pt>
                <c:pt idx="1">
                  <c:v>1.9613542966259403</c:v>
                </c:pt>
                <c:pt idx="2">
                  <c:v>1.9070826689783917</c:v>
                </c:pt>
                <c:pt idx="3">
                  <c:v>1.8528110413308432</c:v>
                </c:pt>
                <c:pt idx="4">
                  <c:v>1.7985394136832946</c:v>
                </c:pt>
                <c:pt idx="5">
                  <c:v>1.7442677860357461</c:v>
                </c:pt>
                <c:pt idx="6">
                  <c:v>1.6899961583881975</c:v>
                </c:pt>
                <c:pt idx="7">
                  <c:v>1.6357245307406489</c:v>
                </c:pt>
                <c:pt idx="8">
                  <c:v>1.5814529030931004</c:v>
                </c:pt>
                <c:pt idx="9">
                  <c:v>1.5271812754455518</c:v>
                </c:pt>
                <c:pt idx="10">
                  <c:v>1.4729096477980035</c:v>
                </c:pt>
                <c:pt idx="11">
                  <c:v>1.4186380201504549</c:v>
                </c:pt>
                <c:pt idx="12">
                  <c:v>1.3643663925029064</c:v>
                </c:pt>
                <c:pt idx="13">
                  <c:v>1.3100947648553578</c:v>
                </c:pt>
                <c:pt idx="14">
                  <c:v>1.2558231372078092</c:v>
                </c:pt>
                <c:pt idx="15">
                  <c:v>1.2015515095602609</c:v>
                </c:pt>
                <c:pt idx="16">
                  <c:v>1.1472798819127124</c:v>
                </c:pt>
                <c:pt idx="17">
                  <c:v>1.0930082542651638</c:v>
                </c:pt>
                <c:pt idx="18">
                  <c:v>1.0387366266176152</c:v>
                </c:pt>
                <c:pt idx="19">
                  <c:v>0.98446499897006667</c:v>
                </c:pt>
                <c:pt idx="20">
                  <c:v>0.93019337132251823</c:v>
                </c:pt>
                <c:pt idx="21">
                  <c:v>0.87592174367496956</c:v>
                </c:pt>
                <c:pt idx="22">
                  <c:v>0.821650116027421</c:v>
                </c:pt>
                <c:pt idx="23">
                  <c:v>0.76737848837987255</c:v>
                </c:pt>
                <c:pt idx="24">
                  <c:v>0.7131068607323241</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formatCode="0.000">
                  <c:v>0.11611895660929014</c:v>
                </c:pt>
              </c:numCache>
            </c:numRef>
          </c:yVal>
          <c:smooth val="0"/>
          <c:extLst>
            <c:ext xmlns:c16="http://schemas.microsoft.com/office/drawing/2014/chart" uri="{C3380CC4-5D6E-409C-BE32-E72D297353CC}">
              <c16:uniqueId val="{00000000-E4CE-4D21-A37C-5617F4464495}"/>
            </c:ext>
          </c:extLst>
        </c:ser>
        <c:ser>
          <c:idx val="1"/>
          <c:order val="1"/>
          <c:tx>
            <c:v>Company-Specific Trajectory</c:v>
          </c:tx>
          <c:spPr>
            <a:ln w="31750" cap="rnd">
              <a:solidFill>
                <a:srgbClr val="92D050"/>
              </a:solidFill>
              <a:round/>
            </a:ln>
            <a:effectLst/>
          </c:spPr>
          <c:marker>
            <c:symbol val="none"/>
          </c:marker>
          <c:xVal>
            <c:numRef>
              <c:f>Calculations!$C$4:$AL$4</c:f>
              <c:numCache>
                <c:formatCode>0</c:formatCode>
                <c:ptCount val="36"/>
                <c:pt idx="0">
                  <c:v>2015</c:v>
                </c:pt>
                <c:pt idx="1">
                  <c:v>2016</c:v>
                </c:pt>
                <c:pt idx="2">
                  <c:v>2017</c:v>
                </c:pt>
                <c:pt idx="3">
                  <c:v>2018</c:v>
                </c:pt>
                <c:pt idx="4">
                  <c:v>2019</c:v>
                </c:pt>
                <c:pt idx="5">
                  <c:v>2020</c:v>
                </c:pt>
                <c:pt idx="6">
                  <c:v>2021</c:v>
                </c:pt>
                <c:pt idx="7">
                  <c:v>2022</c:v>
                </c:pt>
                <c:pt idx="8">
                  <c:v>2023</c:v>
                </c:pt>
                <c:pt idx="9">
                  <c:v>2024</c:v>
                </c:pt>
                <c:pt idx="10">
                  <c:v>2025</c:v>
                </c:pt>
                <c:pt idx="11">
                  <c:v>2026</c:v>
                </c:pt>
                <c:pt idx="12">
                  <c:v>2027</c:v>
                </c:pt>
                <c:pt idx="13">
                  <c:v>2028</c:v>
                </c:pt>
                <c:pt idx="14">
                  <c:v>2029</c:v>
                </c:pt>
                <c:pt idx="15">
                  <c:v>2030</c:v>
                </c:pt>
                <c:pt idx="16">
                  <c:v>2031</c:v>
                </c:pt>
                <c:pt idx="17">
                  <c:v>2032</c:v>
                </c:pt>
                <c:pt idx="18">
                  <c:v>2033</c:v>
                </c:pt>
                <c:pt idx="19">
                  <c:v>2034</c:v>
                </c:pt>
                <c:pt idx="20">
                  <c:v>2035</c:v>
                </c:pt>
                <c:pt idx="21">
                  <c:v>2036</c:v>
                </c:pt>
                <c:pt idx="22">
                  <c:v>2037</c:v>
                </c:pt>
                <c:pt idx="23">
                  <c:v>2038</c:v>
                </c:pt>
                <c:pt idx="24">
                  <c:v>2039</c:v>
                </c:pt>
                <c:pt idx="25">
                  <c:v>2040</c:v>
                </c:pt>
                <c:pt idx="26">
                  <c:v>2041</c:v>
                </c:pt>
                <c:pt idx="27">
                  <c:v>2042</c:v>
                </c:pt>
                <c:pt idx="28">
                  <c:v>2043</c:v>
                </c:pt>
                <c:pt idx="29">
                  <c:v>2044</c:v>
                </c:pt>
                <c:pt idx="30">
                  <c:v>2045</c:v>
                </c:pt>
                <c:pt idx="31">
                  <c:v>2046</c:v>
                </c:pt>
                <c:pt idx="32">
                  <c:v>2047</c:v>
                </c:pt>
                <c:pt idx="33">
                  <c:v>2048</c:v>
                </c:pt>
                <c:pt idx="34">
                  <c:v>2049</c:v>
                </c:pt>
                <c:pt idx="35">
                  <c:v>2050</c:v>
                </c:pt>
              </c:numCache>
            </c:numRef>
          </c:xVal>
          <c:yVal>
            <c:numRef>
              <c:f>Calculations!$C$37:$AL$37</c:f>
              <c:numCache>
                <c:formatCode>General</c:formatCode>
                <c:ptCount val="36"/>
                <c:pt idx="0">
                  <c:v>0.8</c:v>
                </c:pt>
                <c:pt idx="1">
                  <c:v>0.8</c:v>
                </c:pt>
                <c:pt idx="2">
                  <c:v>0.8</c:v>
                </c:pt>
                <c:pt idx="3">
                  <c:v>0.8</c:v>
                </c:pt>
                <c:pt idx="4">
                  <c:v>0.8</c:v>
                </c:pt>
                <c:pt idx="5">
                  <c:v>0.8</c:v>
                </c:pt>
                <c:pt idx="6">
                  <c:v>0.8</c:v>
                </c:pt>
                <c:pt idx="7">
                  <c:v>0.8</c:v>
                </c:pt>
                <c:pt idx="8">
                  <c:v>0.8</c:v>
                </c:pt>
                <c:pt idx="9">
                  <c:v>0.8</c:v>
                </c:pt>
                <c:pt idx="10">
                  <c:v>0.8</c:v>
                </c:pt>
                <c:pt idx="11">
                  <c:v>0.8</c:v>
                </c:pt>
                <c:pt idx="12">
                  <c:v>0.8</c:v>
                </c:pt>
                <c:pt idx="13">
                  <c:v>0.8</c:v>
                </c:pt>
                <c:pt idx="14">
                  <c:v>0.8</c:v>
                </c:pt>
                <c:pt idx="15">
                  <c:v>0.8</c:v>
                </c:pt>
                <c:pt idx="16">
                  <c:v>0.78588352330847755</c:v>
                </c:pt>
                <c:pt idx="17">
                  <c:v>0.77176704661695517</c:v>
                </c:pt>
                <c:pt idx="18">
                  <c:v>0.75765056992543267</c:v>
                </c:pt>
                <c:pt idx="19">
                  <c:v>0.74353409323391029</c:v>
                </c:pt>
                <c:pt idx="20">
                  <c:v>0.72941761654238779</c:v>
                </c:pt>
                <c:pt idx="21">
                  <c:v>0.7153011398508653</c:v>
                </c:pt>
                <c:pt idx="22">
                  <c:v>0.70118466315934291</c:v>
                </c:pt>
                <c:pt idx="23">
                  <c:v>0.68706818646782042</c:v>
                </c:pt>
                <c:pt idx="24">
                  <c:v>0.67295170977629803</c:v>
                </c:pt>
                <c:pt idx="25">
                  <c:v>0.65883523308477554</c:v>
                </c:pt>
                <c:pt idx="26">
                  <c:v>0.60456360543722698</c:v>
                </c:pt>
                <c:pt idx="27">
                  <c:v>0.55029197778967842</c:v>
                </c:pt>
                <c:pt idx="28">
                  <c:v>0.49602035014212986</c:v>
                </c:pt>
                <c:pt idx="29">
                  <c:v>0.4417487224945813</c:v>
                </c:pt>
                <c:pt idx="30">
                  <c:v>0.38747709484703274</c:v>
                </c:pt>
                <c:pt idx="31">
                  <c:v>0.33320546719948418</c:v>
                </c:pt>
                <c:pt idx="32">
                  <c:v>0.27893383955193585</c:v>
                </c:pt>
                <c:pt idx="33">
                  <c:v>0.22466221190438729</c:v>
                </c:pt>
                <c:pt idx="34">
                  <c:v>0.17039058425683873</c:v>
                </c:pt>
                <c:pt idx="35">
                  <c:v>0.11611895660929014</c:v>
                </c:pt>
              </c:numCache>
            </c:numRef>
          </c:yVal>
          <c:smooth val="0"/>
          <c:extLst>
            <c:ext xmlns:c16="http://schemas.microsoft.com/office/drawing/2014/chart" uri="{C3380CC4-5D6E-409C-BE32-E72D297353CC}">
              <c16:uniqueId val="{00000001-E4CE-4D21-A37C-5617F4464495}"/>
            </c:ext>
          </c:extLst>
        </c:ser>
        <c:ser>
          <c:idx val="3"/>
          <c:order val="2"/>
          <c:tx>
            <c:v>Base Year CASEI</c:v>
          </c:tx>
          <c:spPr>
            <a:ln w="19050" cap="rnd">
              <a:noFill/>
              <a:round/>
            </a:ln>
            <a:effectLst/>
          </c:spPr>
          <c:marker>
            <c:symbol val="circle"/>
            <c:size val="8"/>
            <c:spPr>
              <a:solidFill>
                <a:srgbClr val="7030A0"/>
              </a:solidFill>
              <a:ln w="9525">
                <a:solidFill>
                  <a:srgbClr val="7030A0">
                    <a:alpha val="96000"/>
                  </a:srgbClr>
                </a:solidFill>
              </a:ln>
              <a:effectLst/>
            </c:spPr>
          </c:marker>
          <c:xVal>
            <c:numRef>
              <c:f>'Company Glidepath Tool'!$C$12</c:f>
              <c:numCache>
                <c:formatCode>General</c:formatCode>
                <c:ptCount val="1"/>
                <c:pt idx="0">
                  <c:v>2030</c:v>
                </c:pt>
              </c:numCache>
            </c:numRef>
          </c:xVal>
          <c:yVal>
            <c:numRef>
              <c:f>'Company Glidepath Tool'!$D$12:$E$12</c:f>
              <c:numCache>
                <c:formatCode>0.00</c:formatCode>
                <c:ptCount val="2"/>
                <c:pt idx="0">
                  <c:v>0.8</c:v>
                </c:pt>
              </c:numCache>
            </c:numRef>
          </c:yVal>
          <c:smooth val="0"/>
          <c:extLst>
            <c:ext xmlns:c16="http://schemas.microsoft.com/office/drawing/2014/chart" uri="{C3380CC4-5D6E-409C-BE32-E72D297353CC}">
              <c16:uniqueId val="{00000002-E4CE-4D21-A37C-5617F4464495}"/>
            </c:ext>
          </c:extLst>
        </c:ser>
        <c:ser>
          <c:idx val="0"/>
          <c:order val="3"/>
          <c:tx>
            <c:v>Interim SBET</c:v>
          </c:tx>
          <c:spPr>
            <a:ln w="19050" cap="rnd">
              <a:noFill/>
              <a:round/>
            </a:ln>
            <a:effectLst/>
          </c:spPr>
          <c:marker>
            <c:symbol val="circle"/>
            <c:size val="8"/>
            <c:spPr>
              <a:solidFill>
                <a:srgbClr val="00B0F0"/>
              </a:solidFill>
              <a:ln w="9525">
                <a:solidFill>
                  <a:srgbClr val="00B0F0"/>
                </a:solidFill>
              </a:ln>
              <a:effectLst/>
            </c:spPr>
          </c:marker>
          <c:xVal>
            <c:numRef>
              <c:f>'Company Glidepath Tool'!$D$17</c:f>
              <c:numCache>
                <c:formatCode>0</c:formatCode>
                <c:ptCount val="1"/>
                <c:pt idx="0">
                  <c:v>2037</c:v>
                </c:pt>
              </c:numCache>
            </c:numRef>
          </c:xVal>
          <c:yVal>
            <c:numRef>
              <c:f>'Company Glidepath Tool'!$E$17</c:f>
              <c:numCache>
                <c:formatCode>0.00</c:formatCode>
                <c:ptCount val="1"/>
                <c:pt idx="0">
                  <c:v>0.70118466315934291</c:v>
                </c:pt>
              </c:numCache>
            </c:numRef>
          </c:yVal>
          <c:smooth val="0"/>
          <c:extLst>
            <c:ext xmlns:c16="http://schemas.microsoft.com/office/drawing/2014/chart" uri="{C3380CC4-5D6E-409C-BE32-E72D297353CC}">
              <c16:uniqueId val="{00000003-E4CE-4D21-A37C-5617F4464495}"/>
            </c:ext>
          </c:extLst>
        </c:ser>
        <c:ser>
          <c:idx val="4"/>
          <c:order val="4"/>
          <c:tx>
            <c:v>Long-Term SBET</c:v>
          </c:tx>
          <c:spPr>
            <a:ln w="19050" cap="rnd">
              <a:noFill/>
              <a:round/>
            </a:ln>
            <a:effectLst/>
          </c:spPr>
          <c:marker>
            <c:symbol val="circle"/>
            <c:size val="8"/>
            <c:spPr>
              <a:solidFill>
                <a:schemeClr val="accent5"/>
              </a:solidFill>
              <a:ln w="9525">
                <a:solidFill>
                  <a:schemeClr val="accent5">
                    <a:alpha val="92000"/>
                  </a:schemeClr>
                </a:solidFill>
              </a:ln>
              <a:effectLst/>
            </c:spPr>
          </c:marker>
          <c:xVal>
            <c:numRef>
              <c:f>'Company Glidepath Tool'!$D$23</c:f>
              <c:numCache>
                <c:formatCode>0</c:formatCode>
                <c:ptCount val="1"/>
                <c:pt idx="0">
                  <c:v>2050</c:v>
                </c:pt>
              </c:numCache>
            </c:numRef>
          </c:xVal>
          <c:yVal>
            <c:numRef>
              <c:f>'Company Glidepath Tool'!$E$23</c:f>
              <c:numCache>
                <c:formatCode>0.00</c:formatCode>
                <c:ptCount val="1"/>
                <c:pt idx="0">
                  <c:v>0.11611895660929014</c:v>
                </c:pt>
              </c:numCache>
            </c:numRef>
          </c:yVal>
          <c:smooth val="0"/>
          <c:extLst>
            <c:ext xmlns:c16="http://schemas.microsoft.com/office/drawing/2014/chart" uri="{C3380CC4-5D6E-409C-BE32-E72D297353CC}">
              <c16:uniqueId val="{00000004-E4CE-4D21-A37C-5617F4464495}"/>
            </c:ext>
          </c:extLst>
        </c:ser>
        <c:dLbls>
          <c:showLegendKey val="0"/>
          <c:showVal val="0"/>
          <c:showCatName val="0"/>
          <c:showSerName val="0"/>
          <c:showPercent val="0"/>
          <c:showBubbleSize val="0"/>
        </c:dLbls>
        <c:axId val="809222655"/>
        <c:axId val="809210175"/>
      </c:scatterChart>
      <c:valAx>
        <c:axId val="809222655"/>
        <c:scaling>
          <c:orientation val="minMax"/>
          <c:max val="2050"/>
          <c:min val="2015"/>
        </c:scaling>
        <c:delete val="0"/>
        <c:axPos val="b"/>
        <c:title>
          <c:tx>
            <c:rich>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Year</a:t>
                </a:r>
              </a:p>
            </c:rich>
          </c:tx>
          <c:layout>
            <c:manualLayout>
              <c:xMode val="edge"/>
              <c:yMode val="edge"/>
              <c:x val="0.50928139221604385"/>
              <c:y val="0.92962072868853474"/>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10175"/>
        <c:crosses val="autoZero"/>
        <c:crossBetween val="midCat"/>
      </c:valAx>
      <c:valAx>
        <c:axId val="809210175"/>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r>
                  <a:rPr lang="en-US"/>
                  <a:t> </a:t>
                </a:r>
                <a:r>
                  <a:rPr lang="en-US" sz="1200"/>
                  <a:t>Company-Average Steel Emssions Intensity </a:t>
                </a:r>
              </a:p>
              <a:p>
                <a:pPr>
                  <a:defRPr/>
                </a:pPr>
                <a:r>
                  <a:rPr lang="en-US" sz="1200"/>
                  <a:t>(t</a:t>
                </a:r>
                <a:r>
                  <a:rPr lang="en-US" sz="1200" baseline="0"/>
                  <a:t> </a:t>
                </a:r>
                <a:r>
                  <a:rPr lang="en-US" sz="1200"/>
                  <a:t>CO</a:t>
                </a:r>
                <a:r>
                  <a:rPr lang="en-US" sz="1200" baseline="-25000"/>
                  <a:t>2</a:t>
                </a:r>
                <a:r>
                  <a:rPr lang="en-US" sz="1200"/>
                  <a:t>e/t Hot Rolled Steel)</a:t>
                </a:r>
              </a:p>
            </c:rich>
          </c:tx>
          <c:layout>
            <c:manualLayout>
              <c:xMode val="edge"/>
              <c:yMode val="edge"/>
              <c:x val="1.3805220062321428E-2"/>
              <c:y val="0.1451668541432321"/>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title>
        <c:numFmt formatCode="0.0" sourceLinked="0"/>
        <c:majorTickMark val="none"/>
        <c:minorTickMark val="none"/>
        <c:tickLblPos val="nextTo"/>
        <c:spPr>
          <a:noFill/>
          <a:ln w="9525" cap="flat" cmpd="sng" algn="ctr">
            <a:solidFill>
              <a:schemeClr val="bg1"/>
            </a:solidFill>
            <a:round/>
          </a:ln>
          <a:effectLst/>
        </c:spPr>
        <c:txPr>
          <a:bodyPr rot="-60000000" spcFirstLastPara="1" vertOverflow="ellipsis" vert="horz" wrap="square" anchor="ctr" anchorCtr="1"/>
          <a:lstStyle/>
          <a:p>
            <a:pPr>
              <a:defRPr sz="14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crossAx val="809222655"/>
        <c:crosses val="autoZero"/>
        <c:crossBetween val="midCat"/>
        <c:majorUnit val="0.25"/>
      </c:valAx>
      <c:spPr>
        <a:noFill/>
        <a:ln w="25400">
          <a:noFill/>
        </a:ln>
        <a:effectLst/>
      </c:spPr>
    </c:plotArea>
    <c:legend>
      <c:legendPos val="r"/>
      <c:layout>
        <c:manualLayout>
          <c:xMode val="edge"/>
          <c:yMode val="edge"/>
          <c:x val="0.714961937441561"/>
          <c:y val="3.3740801040794841E-2"/>
          <c:w val="0.26915718799040789"/>
          <c:h val="0.36851013771020696"/>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rgbClr val="0A1338"/>
    </a:solidFill>
    <a:ln w="9525" cap="flat" cmpd="sng" algn="ctr">
      <a:solidFill>
        <a:schemeClr val="bg1"/>
      </a:solidFill>
      <a:round/>
    </a:ln>
    <a:effectLst/>
  </c:spPr>
  <c:txPr>
    <a:bodyPr/>
    <a:lstStyle/>
    <a:p>
      <a:pPr>
        <a:defRPr sz="1400">
          <a:solidFill>
            <a:schemeClr val="bg1"/>
          </a:solidFill>
          <a:latin typeface="Tahoma" panose="020B0604030504040204" pitchFamily="34" charset="0"/>
          <a:ea typeface="Tahoma" panose="020B0604030504040204" pitchFamily="34" charset="0"/>
          <a:cs typeface="Tahoma" panose="020B060403050404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283790</xdr:colOff>
      <xdr:row>0</xdr:row>
      <xdr:rowOff>-1121</xdr:rowOff>
    </xdr:from>
    <xdr:to>
      <xdr:col>20</xdr:col>
      <xdr:colOff>202267</xdr:colOff>
      <xdr:row>27</xdr:row>
      <xdr:rowOff>17929</xdr:rowOff>
    </xdr:to>
    <xdr:graphicFrame macro="">
      <xdr:nvGraphicFramePr>
        <xdr:cNvPr id="2" name="Chart 1">
          <a:extLst>
            <a:ext uri="{FF2B5EF4-FFF2-40B4-BE49-F238E27FC236}">
              <a16:creationId xmlns:a16="http://schemas.microsoft.com/office/drawing/2014/main" id="{E64613E9-35AF-45DC-A1F0-8BD7CA2FF7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9.2.2\Documents%20and%20Settings\pcentofanti\My%20Documents\PROJECTS\EQT\112101_0004%20GHG%20Support%20Subpart%20W\20110622_DRAFT_EQT%20Corporate%20Wide%20GHG%20Calcs%20v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kepania/Desktop/GHG%20-%20Istanbul%20Turkey.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ites/NUCOR2/Shared%20Documents/General/General%20-%20DCA/212101.0044%20Nucor%20GHG%20Emissions%20Verification/06%20Working/GHG%20Emissions%20from%20minor%20sources/Nucor%20Nebraska%20Minor%20Source%20emissions%20v1.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Re-Org/Avery%20Dennison/05-1101-8004%20%20Avery%20Dennison/Calculations/Stationary%20Combustion%20Emissions%20%202007-0419%20v1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Gorman/Documents/Projects/SJG/SJG%20RY2018%20Subpart%20W%20Calculations%202019-0401%20v4.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ites/SouthJerseyIndustries/Shared%20Documents/NJ/04%20Projects/203902.0039%20SJI%20Subpart%20W%20and%20NN%202019%20Assistance/03%20Working/2021%2002%2015%20RFI/SJI%20GHG%20Corporate%20Inventory%20RFI%2020210215%20v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version Factors"/>
      <sheetName val="GWP"/>
      <sheetName val="Total Summary"/>
      <sheetName val="Emission Summary-Process"/>
      <sheetName val="Emission Summary-T&amp;S"/>
      <sheetName val="Emission Summary-Prod."/>
      <sheetName val="Emission Summary-Dist."/>
      <sheetName val="Emission Summary-Admin"/>
      <sheetName val="General Information"/>
      <sheetName val="Distribution Fugitives"/>
      <sheetName val="Admin&amp;Main Facilities"/>
      <sheetName val="Gas Analyses Data"/>
      <sheetName val="Combustion EFs - EPA"/>
      <sheetName val="Stationary Combustion"/>
      <sheetName val="T&amp;S and Process EFs - INGAA"/>
      <sheetName val="T&amp;S Compressor Blowdown"/>
      <sheetName val="T&amp;S Storage Blowdown"/>
      <sheetName val="T&amp;S M&amp;R Blowdown"/>
      <sheetName val="T&amp;S Pneumatics"/>
      <sheetName val="T&amp;S Compressor &amp; M&amp;R Fugitives"/>
      <sheetName val="T&amp;S Storage Well Fugitives"/>
      <sheetName val="T&amp;S Pipeline"/>
      <sheetName val="Process Blowdown"/>
      <sheetName val="Process Pneumatics"/>
      <sheetName val="Process &amp; T&amp;S Dehy"/>
      <sheetName val="Process &amp; T&amp;S Dehy (Flare)"/>
      <sheetName val="Process &amp; T&amp;S Tanks"/>
      <sheetName val="Process Fugitives"/>
      <sheetName val="NGL Pneumatics and Fugitives"/>
      <sheetName val="Prod EFs - API "/>
      <sheetName val="Production Blowdown"/>
      <sheetName val="Production Pneumatics"/>
      <sheetName val="Production Well Drilling"/>
      <sheetName val="Production Fugitives"/>
      <sheetName val="Production Pipeline"/>
      <sheetName val="Distribution EFs - AGA"/>
      <sheetName val="Distribution Blowdown"/>
      <sheetName val="Distribution Meter Fugitives"/>
      <sheetName val="Distribution Pipeline"/>
      <sheetName val="Subpart NN EFs"/>
      <sheetName val="Subpart NN-NGL Plant Sales"/>
      <sheetName val="Subpart NN-NG to End Users"/>
      <sheetName val="Refrigerant Blends"/>
      <sheetName val="Refrigerant Emissions"/>
      <sheetName val="Mobile Source EFs - TCR"/>
      <sheetName val="Mobile Source Emissions"/>
      <sheetName val="eGRID Electricity Factors"/>
      <sheetName val="Electricity Emis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refreshError="1"/>
      <sheetData sheetId="33" refreshError="1"/>
      <sheetData sheetId="34" refreshError="1"/>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2005 Data"/>
      <sheetName val="2006 Data"/>
      <sheetName val="Documentation"/>
      <sheetName val="Resources"/>
      <sheetName val="A-11 Truck Rack"/>
      <sheetName val="A-12 Tank Car"/>
      <sheetName val="MAIN2"/>
      <sheetName val="Blowdown-EP"/>
      <sheetName val="E.1"/>
      <sheetName val="CEIS Database"/>
      <sheetName val="chemical data"/>
      <sheetName val="Newproduction"/>
      <sheetName val="tank data"/>
      <sheetName val="Lists"/>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General Info and Electricity"/>
      <sheetName val="Combustion Sources"/>
      <sheetName val="Distribution --&gt;"/>
      <sheetName val="Pipeline Fugitives - Mains"/>
      <sheetName val="Pipeline Fugitives - Services"/>
      <sheetName val="Pipelines - Venting"/>
      <sheetName val="Non-Pipeline Venting"/>
      <sheetName val="M&amp;R Station - Leak Testing"/>
      <sheetName val="M&amp;R Stations"/>
      <sheetName val="Downstream &amp; Customer Meters"/>
      <sheetName val="CNG Fueling Stations --&gt;"/>
      <sheetName val="CNG Fueling Stations"/>
      <sheetName val="LNG Facilities --&gt;"/>
      <sheetName val="LNG Compressors"/>
      <sheetName val="LNG Controllers"/>
      <sheetName val="Building Refrigerants"/>
      <sheetName val="Fire Suppression"/>
      <sheetName val="Calculations --&gt;"/>
      <sheetName val="Mains Fugitives"/>
      <sheetName val="Services Fugitives"/>
      <sheetName val="Electricity"/>
      <sheetName val="Above Grade T-D Station Leaks"/>
      <sheetName val="Above Grade M&amp;R Station Leaks"/>
      <sheetName val="Below Grade M&amp;R Station Leaks"/>
      <sheetName val="Pipelines Venting"/>
      <sheetName val="M&amp;R Station Venting"/>
      <sheetName val="Gas Operated Actuators &amp; Cont."/>
      <sheetName val="Customer Meters Leaks"/>
      <sheetName val="LNG Compressor Leaks"/>
      <sheetName val="Stationary Combustion"/>
      <sheetName val="Mobile Sources Combustion"/>
      <sheetName val="Refrigerant Usage"/>
      <sheetName val="Fire Suppression Calcs"/>
      <sheetName val="EFs --&gt;"/>
      <sheetName val="Subpart W EFs"/>
      <sheetName val="Gas-Driven CI Pumps EFs"/>
      <sheetName val="Electricity EFs"/>
      <sheetName val="Meter EFs"/>
      <sheetName val="Mobile Source EFs - TCR"/>
      <sheetName val="Refrigerant EFs - TCR"/>
      <sheetName val="Fire Sup GWP"/>
      <sheetName val="M&amp;R - Leak Testing (Averages)"/>
      <sheetName val="AboveGrade T-D Leaks (Average)"/>
      <sheetName val="Misc --&gt;"/>
      <sheetName val="GW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w Input Sheet"/>
      <sheetName val="Calculations--&gt;"/>
      <sheetName val="Input 2"/>
      <sheetName val="Conversion"/>
      <sheetName val="Emission Factors"/>
      <sheetName val="GWP"/>
      <sheetName val="CO2"/>
      <sheetName val="CH4 &amp; N2O"/>
      <sheetName val="Internal Review--&gt;"/>
      <sheetName val="Copy of Input"/>
      <sheetName val="SC Sources"/>
      <sheetName val="Input"/>
      <sheetName val="Main"/>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 Misc"/>
      <sheetName val="INPUT - Station Inventory"/>
      <sheetName val="INPUT - Leak Testing"/>
      <sheetName val="INPUT - Pipeline Blowdowns"/>
      <sheetName val="SUMMARY"/>
      <sheetName val="EMISSION FACTORS"/>
      <sheetName val="Calculations &gt;&gt;&gt;&gt;"/>
      <sheetName val="1. Above Grade Transfer Station"/>
      <sheetName val="2. Above Grade M&amp;R Station"/>
      <sheetName val="3. Below Grade M&amp;R Station"/>
      <sheetName val="4. LDC Pipeline"/>
      <sheetName val="5. LDC Service Line"/>
      <sheetName val="6. Stationary Combustion"/>
      <sheetName val="7. Blowdown V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7302020 RFI=&gt;"/>
      <sheetName val="General Information RFI"/>
      <sheetName val="General Information RFI_X"/>
      <sheetName val="Mobile Source RFI"/>
      <sheetName val="Mobile Source RFI_X"/>
      <sheetName val="Other Sources RFI"/>
      <sheetName val="Other Sources RFI_X"/>
      <sheetName val="Summary"/>
      <sheetName val="Summary - 2008"/>
      <sheetName val="Calcs --&gt;"/>
      <sheetName val="General Information"/>
      <sheetName val="Combustion Sources"/>
      <sheetName val="CNG Fueling Stations"/>
      <sheetName val="LNG Plant Process Emissions"/>
      <sheetName val="Pipelines - Venting"/>
      <sheetName val="MR Station Venting - Blowdowns"/>
      <sheetName val="MR Station Venting - Others"/>
      <sheetName val="Below Grade M&amp;R Station Leaks"/>
      <sheetName val="Above Grade Stations Leaks"/>
      <sheetName val="General Information_X"/>
      <sheetName val="Customer Meters"/>
      <sheetName val="Refrigerant Emissions"/>
      <sheetName val="Refrigerant Emissions_X"/>
      <sheetName val="Mobile Source Emissions"/>
      <sheetName val="Landfill Gas Emissions"/>
      <sheetName val="Landfill Gas Flares"/>
      <sheetName val="Electricity Emissions"/>
      <sheetName val="Subpart W"/>
      <sheetName val="Emission Factors --&gt;"/>
      <sheetName val="Meter EFs"/>
      <sheetName val="Distribution EFs - AGA"/>
      <sheetName val="Subpart W EFs"/>
      <sheetName val="Landfill Gas Analyses"/>
      <sheetName val="Combustion EFs - EPA"/>
      <sheetName val="Production EFs - API"/>
      <sheetName val="Refrigerant EFs - TCR"/>
      <sheetName val="Sheet1"/>
      <sheetName val="Mobile Type Key"/>
      <sheetName val="Mobile Source EFs - TCR"/>
      <sheetName val="Location Based Electricity EFs"/>
      <sheetName val="Market Based Electricity EFs"/>
      <sheetName val="GWP"/>
      <sheetName val="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 sheetId="31"/>
      <sheetData sheetId="32"/>
      <sheetData sheetId="33"/>
      <sheetData sheetId="34" refreshError="1"/>
      <sheetData sheetId="35"/>
      <sheetData sheetId="36" refreshError="1"/>
      <sheetData sheetId="37" refreshError="1"/>
      <sheetData sheetId="38" refreshError="1"/>
      <sheetData sheetId="39" refreshError="1"/>
      <sheetData sheetId="40" refreshError="1"/>
      <sheetData sheetId="41"/>
      <sheetData sheetId="4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E5FA-D604-431E-8CED-3B9DD795105A}">
  <sheetPr>
    <pageSetUpPr fitToPage="1"/>
  </sheetPr>
  <dimension ref="A1:H39"/>
  <sheetViews>
    <sheetView tabSelected="1" workbookViewId="0">
      <selection activeCell="D5" sqref="D5"/>
    </sheetView>
  </sheetViews>
  <sheetFormatPr defaultRowHeight="14.45"/>
  <cols>
    <col min="1" max="1" width="4.140625" customWidth="1"/>
    <col min="2" max="2" width="94.28515625" customWidth="1"/>
    <col min="3" max="3" width="21.7109375" style="7" customWidth="1"/>
    <col min="4" max="4" width="52.28515625" customWidth="1"/>
    <col min="5" max="5" width="60.7109375" style="20" customWidth="1"/>
  </cols>
  <sheetData>
    <row r="1" spans="1:8">
      <c r="A1">
        <v>1</v>
      </c>
      <c r="B1" s="1" t="s">
        <v>0</v>
      </c>
    </row>
    <row r="2" spans="1:8">
      <c r="A2">
        <v>2</v>
      </c>
      <c r="B2" s="1" t="s">
        <v>1</v>
      </c>
    </row>
    <row r="3" spans="1:8">
      <c r="A3">
        <v>3</v>
      </c>
    </row>
    <row r="4" spans="1:8" ht="51" customHeight="1">
      <c r="A4">
        <v>4</v>
      </c>
      <c r="B4" s="114" t="s">
        <v>2</v>
      </c>
      <c r="C4" s="114"/>
      <c r="D4" s="114"/>
      <c r="E4" s="114"/>
    </row>
    <row r="5" spans="1:8" ht="24" customHeight="1">
      <c r="B5" s="127" t="s">
        <v>3</v>
      </c>
      <c r="C5" s="113"/>
      <c r="D5" s="113"/>
      <c r="E5" s="113"/>
    </row>
    <row r="6" spans="1:8" ht="15" thickBot="1">
      <c r="A6">
        <v>5</v>
      </c>
    </row>
    <row r="7" spans="1:8">
      <c r="A7">
        <v>6</v>
      </c>
      <c r="B7" s="115" t="s">
        <v>4</v>
      </c>
      <c r="C7" s="116"/>
      <c r="D7" s="21" t="s">
        <v>5</v>
      </c>
      <c r="E7" s="22" t="s">
        <v>6</v>
      </c>
    </row>
    <row r="8" spans="1:8">
      <c r="A8">
        <v>7</v>
      </c>
      <c r="B8" s="23" t="s">
        <v>7</v>
      </c>
      <c r="C8" s="24"/>
      <c r="D8" s="25"/>
      <c r="E8" s="26"/>
    </row>
    <row r="9" spans="1:8">
      <c r="A9">
        <v>8</v>
      </c>
      <c r="B9" s="43" t="s">
        <v>8</v>
      </c>
      <c r="C9" s="7" t="s">
        <v>9</v>
      </c>
      <c r="D9" s="5"/>
      <c r="E9" s="27"/>
    </row>
    <row r="10" spans="1:8">
      <c r="A10">
        <v>9</v>
      </c>
      <c r="B10" s="56" t="s">
        <v>10</v>
      </c>
      <c r="C10" s="8" t="s">
        <v>9</v>
      </c>
      <c r="D10" s="6"/>
      <c r="E10" s="57" t="s">
        <v>11</v>
      </c>
      <c r="F10" s="3"/>
      <c r="G10" s="4"/>
      <c r="H10" s="3"/>
    </row>
    <row r="11" spans="1:8">
      <c r="A11">
        <v>10</v>
      </c>
      <c r="B11" s="56" t="s">
        <v>12</v>
      </c>
      <c r="C11" s="8" t="s">
        <v>9</v>
      </c>
      <c r="D11" s="6"/>
      <c r="E11" s="27"/>
      <c r="F11" s="3"/>
      <c r="G11" s="4"/>
      <c r="H11" s="3"/>
    </row>
    <row r="12" spans="1:8">
      <c r="A12">
        <v>11</v>
      </c>
      <c r="B12" s="29"/>
      <c r="C12" s="8"/>
      <c r="E12" s="30"/>
    </row>
    <row r="13" spans="1:8">
      <c r="A13">
        <v>12</v>
      </c>
      <c r="B13" s="23" t="s">
        <v>13</v>
      </c>
      <c r="C13" s="24"/>
      <c r="D13" s="2"/>
      <c r="E13" s="28"/>
    </row>
    <row r="14" spans="1:8" ht="57.95" customHeight="1">
      <c r="A14">
        <v>13</v>
      </c>
      <c r="B14" s="102" t="s">
        <v>14</v>
      </c>
      <c r="C14" s="48" t="s">
        <v>15</v>
      </c>
      <c r="D14" s="103"/>
      <c r="E14" s="30" t="s">
        <v>16</v>
      </c>
    </row>
    <row r="15" spans="1:8" ht="15" customHeight="1">
      <c r="A15">
        <v>14</v>
      </c>
      <c r="B15" s="47" t="s">
        <v>17</v>
      </c>
      <c r="C15" s="104" t="s">
        <v>9</v>
      </c>
      <c r="D15" s="103"/>
      <c r="E15" s="42"/>
    </row>
    <row r="16" spans="1:8" ht="33" customHeight="1">
      <c r="A16">
        <v>15</v>
      </c>
      <c r="B16" s="47" t="s">
        <v>18</v>
      </c>
      <c r="C16" s="104" t="s">
        <v>9</v>
      </c>
      <c r="D16" s="103"/>
      <c r="E16" s="42"/>
    </row>
    <row r="17" spans="1:6" ht="29.1">
      <c r="A17">
        <v>16</v>
      </c>
      <c r="B17" s="47" t="s">
        <v>19</v>
      </c>
      <c r="C17" s="48" t="s">
        <v>20</v>
      </c>
      <c r="D17" s="103"/>
      <c r="E17" s="42"/>
    </row>
    <row r="18" spans="1:6" ht="29.1">
      <c r="A18">
        <v>17</v>
      </c>
      <c r="B18" s="47" t="s">
        <v>21</v>
      </c>
      <c r="C18" s="48" t="s">
        <v>9</v>
      </c>
      <c r="D18" s="103"/>
      <c r="E18" s="42"/>
      <c r="F18" s="9"/>
    </row>
    <row r="19" spans="1:6" ht="15" customHeight="1">
      <c r="A19">
        <v>18</v>
      </c>
      <c r="B19" s="47" t="s">
        <v>22</v>
      </c>
      <c r="C19" s="104" t="s">
        <v>9</v>
      </c>
      <c r="D19" s="103"/>
      <c r="E19" s="42"/>
      <c r="F19" s="9"/>
    </row>
    <row r="20" spans="1:6" ht="33" customHeight="1">
      <c r="A20">
        <v>19</v>
      </c>
      <c r="B20" s="47" t="s">
        <v>23</v>
      </c>
      <c r="C20" s="104" t="s">
        <v>9</v>
      </c>
      <c r="D20" s="103"/>
      <c r="E20" s="42"/>
      <c r="F20" s="9"/>
    </row>
    <row r="21" spans="1:6">
      <c r="A21">
        <v>20</v>
      </c>
      <c r="B21" s="47" t="s">
        <v>24</v>
      </c>
      <c r="C21" s="48" t="s">
        <v>15</v>
      </c>
      <c r="D21" s="103"/>
      <c r="E21" s="42"/>
      <c r="F21" s="9"/>
    </row>
    <row r="22" spans="1:6">
      <c r="A22">
        <v>21</v>
      </c>
      <c r="B22" s="43" t="s">
        <v>25</v>
      </c>
      <c r="C22" s="48" t="s">
        <v>15</v>
      </c>
      <c r="D22" s="103"/>
      <c r="E22" s="42"/>
      <c r="F22" s="9"/>
    </row>
    <row r="23" spans="1:6" ht="29.1">
      <c r="A23">
        <v>22</v>
      </c>
      <c r="B23" s="47" t="s">
        <v>26</v>
      </c>
      <c r="C23" s="48" t="s">
        <v>27</v>
      </c>
      <c r="D23" s="103"/>
      <c r="E23" s="42"/>
      <c r="F23" s="9"/>
    </row>
    <row r="24" spans="1:6" ht="33" customHeight="1">
      <c r="A24">
        <v>23</v>
      </c>
      <c r="B24" s="58" t="s">
        <v>28</v>
      </c>
      <c r="C24" s="48" t="s">
        <v>27</v>
      </c>
      <c r="D24" s="103"/>
      <c r="E24" s="42"/>
      <c r="F24" s="9"/>
    </row>
    <row r="25" spans="1:6">
      <c r="A25">
        <v>24</v>
      </c>
      <c r="B25" s="47" t="s">
        <v>29</v>
      </c>
      <c r="C25" s="48" t="s">
        <v>15</v>
      </c>
      <c r="D25" s="103"/>
      <c r="E25" s="42"/>
      <c r="F25" s="9"/>
    </row>
    <row r="26" spans="1:6">
      <c r="A26">
        <v>25</v>
      </c>
      <c r="B26" s="58" t="s">
        <v>30</v>
      </c>
      <c r="C26" s="48" t="s">
        <v>27</v>
      </c>
      <c r="D26" s="103"/>
      <c r="E26" s="42"/>
      <c r="F26" s="9"/>
    </row>
    <row r="27" spans="1:6" ht="42.95" customHeight="1">
      <c r="A27">
        <v>26</v>
      </c>
      <c r="B27" s="47" t="s">
        <v>31</v>
      </c>
      <c r="C27" s="48" t="s">
        <v>15</v>
      </c>
      <c r="D27" s="103"/>
      <c r="E27" s="42"/>
      <c r="F27" s="9"/>
    </row>
    <row r="28" spans="1:6" ht="33" customHeight="1">
      <c r="A28">
        <v>27</v>
      </c>
      <c r="B28" s="47" t="s">
        <v>32</v>
      </c>
      <c r="C28" s="48" t="s">
        <v>15</v>
      </c>
      <c r="D28" s="103"/>
      <c r="E28" s="42"/>
      <c r="F28" s="9"/>
    </row>
    <row r="29" spans="1:6" ht="33" customHeight="1">
      <c r="A29">
        <v>28</v>
      </c>
      <c r="B29" s="58" t="s">
        <v>33</v>
      </c>
      <c r="C29" s="48" t="s">
        <v>27</v>
      </c>
      <c r="D29" s="103"/>
      <c r="E29" s="42"/>
      <c r="F29" s="9"/>
    </row>
    <row r="30" spans="1:6">
      <c r="A30">
        <v>29</v>
      </c>
      <c r="B30" s="105" t="s">
        <v>34</v>
      </c>
      <c r="C30" s="106"/>
      <c r="D30" s="107"/>
      <c r="E30" s="27"/>
    </row>
    <row r="31" spans="1:6" s="7" customFormat="1" ht="36.75" customHeight="1">
      <c r="A31">
        <v>30</v>
      </c>
      <c r="B31" s="117" t="s">
        <v>35</v>
      </c>
      <c r="C31" s="118"/>
      <c r="D31" s="118"/>
      <c r="E31" s="27"/>
    </row>
    <row r="32" spans="1:6">
      <c r="A32">
        <v>31</v>
      </c>
      <c r="B32" s="49" t="s">
        <v>36</v>
      </c>
      <c r="C32" s="48" t="s">
        <v>9</v>
      </c>
      <c r="D32" s="108"/>
      <c r="E32" s="31"/>
    </row>
    <row r="33" spans="1:7">
      <c r="A33">
        <v>32</v>
      </c>
      <c r="B33" s="49" t="s">
        <v>37</v>
      </c>
      <c r="C33" s="48" t="s">
        <v>9</v>
      </c>
      <c r="D33" s="108"/>
      <c r="E33" s="32" t="s">
        <v>38</v>
      </c>
    </row>
    <row r="34" spans="1:7" s="45" customFormat="1" ht="15" thickBot="1">
      <c r="A34">
        <v>33</v>
      </c>
      <c r="B34" s="51" t="s">
        <v>39</v>
      </c>
      <c r="C34" s="50" t="s">
        <v>9</v>
      </c>
      <c r="D34" s="109"/>
      <c r="E34" s="46"/>
    </row>
    <row r="35" spans="1:7">
      <c r="E35" s="20" t="s">
        <v>40</v>
      </c>
    </row>
    <row r="39" spans="1:7" s="7" customFormat="1">
      <c r="B39" t="s">
        <v>40</v>
      </c>
      <c r="D39"/>
      <c r="E39" s="20"/>
      <c r="F39"/>
      <c r="G39"/>
    </row>
  </sheetData>
  <mergeCells count="3">
    <mergeCell ref="B4:E4"/>
    <mergeCell ref="B7:C7"/>
    <mergeCell ref="B31:D31"/>
  </mergeCells>
  <dataValidations count="3">
    <dataValidation type="list" allowBlank="1" showInputMessage="1" showErrorMessage="1" sqref="D14 D27:D28 D25 D21:D22" xr:uid="{DE670D78-ECE3-4430-A0E8-8BAAB6210EBF}">
      <formula1>"Yes, No"</formula1>
    </dataValidation>
    <dataValidation type="list" allowBlank="1" showInputMessage="1" showErrorMessage="1" sqref="D17" xr:uid="{47BB331D-F256-4EBB-B1C1-C354E36D0BD9}">
      <formula1>"Full Conformance, Non-conformance"</formula1>
    </dataValidation>
    <dataValidation type="list" allowBlank="1" showInputMessage="1" showErrorMessage="1" sqref="D26 D29 D23:D24" xr:uid="{01764D3B-7A9E-4F16-A702-4CC369964429}">
      <formula1>"Yes, No, N/A"</formula1>
    </dataValidation>
  </dataValidations>
  <pageMargins left="0.7" right="0.7" top="0.75" bottom="0.75" header="0.3" footer="0.3"/>
  <pageSetup scale="52" fitToHeight="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80AB8C-4481-44B4-A6FD-033CED5C2AD1}">
  <sheetPr>
    <pageSetUpPr fitToPage="1"/>
  </sheetPr>
  <dimension ref="A1:J42"/>
  <sheetViews>
    <sheetView topLeftCell="C23" zoomScale="90" zoomScaleNormal="90" workbookViewId="0">
      <selection activeCell="H38" sqref="H38"/>
    </sheetView>
  </sheetViews>
  <sheetFormatPr defaultColWidth="9.140625" defaultRowHeight="15"/>
  <cols>
    <col min="1" max="1" width="5.7109375" style="13" customWidth="1"/>
    <col min="2" max="2" width="42.42578125" style="13" customWidth="1"/>
    <col min="3" max="3" width="60.7109375" style="18" customWidth="1"/>
    <col min="4" max="4" width="21.85546875" style="19" customWidth="1"/>
    <col min="5" max="5" width="25.140625" style="19" customWidth="1"/>
    <col min="6" max="6" width="39.28515625" style="19" customWidth="1"/>
    <col min="7" max="7" width="40.28515625" style="19" customWidth="1"/>
    <col min="8" max="8" width="35.42578125" style="19" customWidth="1"/>
    <col min="9" max="9" width="39.85546875" style="13" customWidth="1"/>
    <col min="10" max="10" width="31" style="13" customWidth="1"/>
    <col min="11" max="16384" width="9.140625" style="13"/>
  </cols>
  <sheetData>
    <row r="1" spans="1:10" ht="15.6" thickBot="1">
      <c r="A1" s="10"/>
      <c r="B1" s="10"/>
      <c r="C1" s="11"/>
      <c r="D1" s="12"/>
      <c r="E1" s="12"/>
      <c r="F1" s="12"/>
      <c r="G1" s="12"/>
      <c r="H1" s="12"/>
      <c r="I1" s="10"/>
      <c r="J1" s="10"/>
    </row>
    <row r="2" spans="1:10" s="14" customFormat="1" ht="144" customHeight="1" thickBot="1">
      <c r="A2" s="112">
        <v>1</v>
      </c>
      <c r="B2" s="40" t="s">
        <v>41</v>
      </c>
      <c r="C2" s="41" t="s">
        <v>42</v>
      </c>
      <c r="D2" s="41" t="s">
        <v>43</v>
      </c>
      <c r="E2" s="110" t="s">
        <v>44</v>
      </c>
      <c r="F2" s="110" t="s">
        <v>45</v>
      </c>
      <c r="G2" s="110" t="s">
        <v>46</v>
      </c>
      <c r="H2" s="110" t="s">
        <v>47</v>
      </c>
      <c r="I2" s="110" t="s">
        <v>48</v>
      </c>
      <c r="J2" s="111" t="s">
        <v>49</v>
      </c>
    </row>
    <row r="3" spans="1:10" s="14" customFormat="1" ht="30" customHeight="1">
      <c r="A3" s="112">
        <v>2</v>
      </c>
      <c r="B3" s="119" t="s">
        <v>50</v>
      </c>
      <c r="C3" s="120"/>
      <c r="D3" s="120"/>
      <c r="E3" s="120"/>
      <c r="F3" s="120"/>
      <c r="G3" s="120"/>
      <c r="H3" s="120"/>
      <c r="I3" s="120"/>
      <c r="J3" s="120"/>
    </row>
    <row r="4" spans="1:10" ht="30" customHeight="1">
      <c r="A4" s="112">
        <v>3</v>
      </c>
      <c r="B4" s="33" t="s">
        <v>51</v>
      </c>
      <c r="C4" s="34" t="s">
        <v>52</v>
      </c>
      <c r="D4" s="34"/>
      <c r="E4" s="44"/>
      <c r="F4" s="44"/>
      <c r="G4" s="35"/>
      <c r="H4" s="44"/>
      <c r="I4" s="44"/>
      <c r="J4" s="99"/>
    </row>
    <row r="5" spans="1:10" ht="30" customHeight="1">
      <c r="A5" s="112">
        <v>4</v>
      </c>
      <c r="B5" s="36" t="s">
        <v>53</v>
      </c>
      <c r="C5" s="37" t="s">
        <v>54</v>
      </c>
      <c r="D5" s="34"/>
      <c r="E5" s="44"/>
      <c r="F5" s="44"/>
      <c r="G5" s="35"/>
      <c r="H5" s="44"/>
      <c r="I5" s="100"/>
      <c r="J5" s="99"/>
    </row>
    <row r="6" spans="1:10" ht="30" customHeight="1">
      <c r="A6" s="112">
        <v>5</v>
      </c>
      <c r="B6" s="36" t="s">
        <v>55</v>
      </c>
      <c r="C6" s="37" t="s">
        <v>56</v>
      </c>
      <c r="D6" s="34"/>
      <c r="E6" s="44"/>
      <c r="F6" s="44"/>
      <c r="G6" s="35"/>
      <c r="H6" s="44"/>
      <c r="I6" s="100"/>
      <c r="J6" s="99"/>
    </row>
    <row r="7" spans="1:10" ht="30" customHeight="1">
      <c r="A7" s="112">
        <v>6</v>
      </c>
      <c r="B7" s="36" t="s">
        <v>57</v>
      </c>
      <c r="C7" s="37" t="s">
        <v>58</v>
      </c>
      <c r="D7" s="34"/>
      <c r="E7" s="44"/>
      <c r="F7" s="44"/>
      <c r="G7" s="35"/>
      <c r="H7" s="44"/>
      <c r="I7" s="100"/>
      <c r="J7" s="99"/>
    </row>
    <row r="8" spans="1:10" ht="30" customHeight="1">
      <c r="A8" s="112">
        <v>7</v>
      </c>
      <c r="B8" s="36" t="s">
        <v>59</v>
      </c>
      <c r="C8" s="37" t="s">
        <v>60</v>
      </c>
      <c r="D8" s="34"/>
      <c r="E8" s="44"/>
      <c r="F8" s="44"/>
      <c r="G8" s="35"/>
      <c r="H8" s="44"/>
      <c r="I8" s="100"/>
      <c r="J8" s="99"/>
    </row>
    <row r="9" spans="1:10" ht="30" customHeight="1">
      <c r="A9" s="112">
        <v>8</v>
      </c>
      <c r="B9" s="54" t="s">
        <v>61</v>
      </c>
      <c r="C9" s="55" t="s">
        <v>62</v>
      </c>
      <c r="D9" s="34"/>
      <c r="E9" s="44"/>
      <c r="F9" s="44"/>
      <c r="G9" s="35"/>
      <c r="H9" s="44"/>
      <c r="I9" s="100"/>
      <c r="J9" s="99"/>
    </row>
    <row r="10" spans="1:10" ht="30" customHeight="1">
      <c r="A10" s="112">
        <v>9</v>
      </c>
      <c r="B10" s="36" t="s">
        <v>63</v>
      </c>
      <c r="C10" s="37" t="s">
        <v>64</v>
      </c>
      <c r="D10" s="34"/>
      <c r="E10" s="44"/>
      <c r="F10" s="44"/>
      <c r="G10" s="35"/>
      <c r="H10" s="44"/>
      <c r="I10" s="100"/>
      <c r="J10" s="99"/>
    </row>
    <row r="11" spans="1:10" ht="30" customHeight="1">
      <c r="A11" s="112">
        <v>10</v>
      </c>
      <c r="B11" s="121" t="s">
        <v>65</v>
      </c>
      <c r="C11" s="122"/>
      <c r="D11" s="122"/>
      <c r="E11" s="122"/>
      <c r="F11" s="122"/>
      <c r="G11" s="122"/>
      <c r="H11" s="122"/>
      <c r="I11" s="122"/>
      <c r="J11" s="122"/>
    </row>
    <row r="12" spans="1:10" ht="30" customHeight="1">
      <c r="A12" s="112">
        <v>11</v>
      </c>
      <c r="B12" s="33" t="s">
        <v>66</v>
      </c>
      <c r="C12" s="34" t="s">
        <v>67</v>
      </c>
      <c r="D12" s="34"/>
      <c r="E12" s="44"/>
      <c r="F12" s="44"/>
      <c r="G12" s="35"/>
      <c r="H12" s="44"/>
      <c r="I12" s="97"/>
      <c r="J12" s="99"/>
    </row>
    <row r="13" spans="1:10" ht="30" customHeight="1">
      <c r="A13" s="112">
        <v>12</v>
      </c>
      <c r="B13" s="36" t="s">
        <v>68</v>
      </c>
      <c r="C13" s="37" t="s">
        <v>69</v>
      </c>
      <c r="D13" s="34"/>
      <c r="E13" s="44"/>
      <c r="F13" s="44"/>
      <c r="G13" s="35"/>
      <c r="H13" s="44"/>
      <c r="I13" s="97"/>
      <c r="J13" s="99"/>
    </row>
    <row r="14" spans="1:10" ht="30" customHeight="1">
      <c r="A14" s="112">
        <v>13</v>
      </c>
      <c r="B14" s="36" t="s">
        <v>70</v>
      </c>
      <c r="C14" s="37" t="s">
        <v>71</v>
      </c>
      <c r="D14" s="34"/>
      <c r="E14" s="44"/>
      <c r="F14" s="44"/>
      <c r="G14" s="35"/>
      <c r="H14" s="44"/>
      <c r="I14" s="97"/>
      <c r="J14" s="99"/>
    </row>
    <row r="15" spans="1:10" ht="30" customHeight="1">
      <c r="A15" s="112">
        <v>14</v>
      </c>
      <c r="B15" s="36" t="s">
        <v>72</v>
      </c>
      <c r="C15" s="37" t="s">
        <v>73</v>
      </c>
      <c r="D15" s="34"/>
      <c r="E15" s="44"/>
      <c r="F15" s="44"/>
      <c r="G15" s="35"/>
      <c r="H15" s="44"/>
      <c r="I15" s="97"/>
      <c r="J15" s="99"/>
    </row>
    <row r="16" spans="1:10" ht="30" customHeight="1">
      <c r="A16" s="112">
        <v>15</v>
      </c>
      <c r="B16" s="36" t="s">
        <v>74</v>
      </c>
      <c r="C16" s="37" t="s">
        <v>75</v>
      </c>
      <c r="D16" s="34"/>
      <c r="E16" s="44"/>
      <c r="F16" s="44"/>
      <c r="G16" s="35"/>
      <c r="H16" s="44"/>
      <c r="I16" s="97"/>
      <c r="J16" s="99"/>
    </row>
    <row r="17" spans="1:10" ht="30" customHeight="1">
      <c r="A17" s="112">
        <v>16</v>
      </c>
      <c r="B17" s="121" t="s">
        <v>76</v>
      </c>
      <c r="C17" s="122"/>
      <c r="D17" s="122"/>
      <c r="E17" s="122"/>
      <c r="F17" s="122"/>
      <c r="G17" s="122"/>
      <c r="H17" s="122"/>
      <c r="I17" s="122"/>
      <c r="J17" s="122"/>
    </row>
    <row r="18" spans="1:10" ht="30" customHeight="1">
      <c r="A18" s="112">
        <v>17</v>
      </c>
      <c r="B18" s="33" t="s">
        <v>77</v>
      </c>
      <c r="C18" s="34" t="s">
        <v>78</v>
      </c>
      <c r="D18" s="34"/>
      <c r="E18" s="44"/>
      <c r="F18" s="44"/>
      <c r="G18" s="35"/>
      <c r="H18" s="44"/>
      <c r="I18" s="97"/>
      <c r="J18" s="99"/>
    </row>
    <row r="19" spans="1:10" ht="30" customHeight="1">
      <c r="A19" s="112">
        <v>18</v>
      </c>
      <c r="B19" s="36" t="s">
        <v>79</v>
      </c>
      <c r="C19" s="37" t="s">
        <v>80</v>
      </c>
      <c r="D19" s="34"/>
      <c r="E19" s="44"/>
      <c r="F19" s="44"/>
      <c r="G19" s="35"/>
      <c r="H19" s="44"/>
      <c r="I19" s="97"/>
      <c r="J19" s="99"/>
    </row>
    <row r="20" spans="1:10" ht="30" customHeight="1">
      <c r="A20" s="112">
        <v>19</v>
      </c>
      <c r="B20" s="36" t="s">
        <v>81</v>
      </c>
      <c r="C20" s="37" t="s">
        <v>82</v>
      </c>
      <c r="D20" s="34"/>
      <c r="E20" s="44"/>
      <c r="F20" s="44"/>
      <c r="G20" s="35"/>
      <c r="H20" s="44"/>
      <c r="I20" s="97"/>
      <c r="J20" s="99"/>
    </row>
    <row r="21" spans="1:10" ht="30" customHeight="1">
      <c r="A21" s="112">
        <v>20</v>
      </c>
      <c r="B21" s="36" t="s">
        <v>83</v>
      </c>
      <c r="C21" s="37" t="s">
        <v>84</v>
      </c>
      <c r="D21" s="34"/>
      <c r="E21" s="44"/>
      <c r="F21" s="44"/>
      <c r="G21" s="35"/>
      <c r="H21" s="44"/>
      <c r="I21" s="97"/>
      <c r="J21" s="99"/>
    </row>
    <row r="22" spans="1:10" ht="30" customHeight="1">
      <c r="A22" s="112">
        <v>21</v>
      </c>
      <c r="B22" s="36" t="s">
        <v>85</v>
      </c>
      <c r="C22" s="37" t="s">
        <v>86</v>
      </c>
      <c r="D22" s="34"/>
      <c r="E22" s="44"/>
      <c r="F22" s="44"/>
      <c r="G22" s="35"/>
      <c r="H22" s="44"/>
      <c r="I22" s="97"/>
      <c r="J22" s="99"/>
    </row>
    <row r="23" spans="1:10" ht="30" customHeight="1">
      <c r="A23" s="112">
        <v>22</v>
      </c>
      <c r="B23" s="33" t="s">
        <v>87</v>
      </c>
      <c r="C23" s="34" t="s">
        <v>88</v>
      </c>
      <c r="D23" s="34"/>
      <c r="E23" s="44"/>
      <c r="F23" s="44"/>
      <c r="G23" s="35"/>
      <c r="H23" s="44"/>
      <c r="I23" s="97"/>
      <c r="J23" s="99"/>
    </row>
    <row r="24" spans="1:10" ht="30" customHeight="1">
      <c r="A24" s="112">
        <v>23</v>
      </c>
      <c r="B24" s="36" t="s">
        <v>89</v>
      </c>
      <c r="C24" s="37" t="s">
        <v>90</v>
      </c>
      <c r="D24" s="34"/>
      <c r="E24" s="44"/>
      <c r="F24" s="44"/>
      <c r="G24" s="35"/>
      <c r="H24" s="44"/>
      <c r="I24" s="97"/>
      <c r="J24" s="99"/>
    </row>
    <row r="25" spans="1:10" ht="30" customHeight="1">
      <c r="A25" s="112">
        <v>24</v>
      </c>
      <c r="B25" s="36" t="s">
        <v>91</v>
      </c>
      <c r="C25" s="37" t="s">
        <v>92</v>
      </c>
      <c r="D25" s="34"/>
      <c r="E25" s="44"/>
      <c r="F25" s="44"/>
      <c r="G25" s="35"/>
      <c r="H25" s="44"/>
      <c r="I25" s="97"/>
      <c r="J25" s="99"/>
    </row>
    <row r="26" spans="1:10" ht="30" customHeight="1">
      <c r="A26" s="112">
        <v>25</v>
      </c>
      <c r="B26" s="36" t="s">
        <v>93</v>
      </c>
      <c r="C26" s="37" t="s">
        <v>94</v>
      </c>
      <c r="D26" s="34"/>
      <c r="E26" s="44"/>
      <c r="F26" s="44"/>
      <c r="G26" s="35"/>
      <c r="H26" s="44"/>
      <c r="I26" s="97"/>
      <c r="J26" s="99"/>
    </row>
    <row r="27" spans="1:10" ht="30" customHeight="1">
      <c r="A27" s="112">
        <v>26</v>
      </c>
      <c r="B27" s="33" t="s">
        <v>95</v>
      </c>
      <c r="C27" s="34" t="s">
        <v>96</v>
      </c>
      <c r="D27" s="34"/>
      <c r="E27" s="44"/>
      <c r="F27" s="44"/>
      <c r="G27" s="35"/>
      <c r="H27" s="44"/>
      <c r="I27" s="97"/>
      <c r="J27" s="99"/>
    </row>
    <row r="28" spans="1:10" ht="30" customHeight="1">
      <c r="A28" s="112">
        <v>27</v>
      </c>
      <c r="B28" s="121" t="s">
        <v>97</v>
      </c>
      <c r="C28" s="122"/>
      <c r="D28" s="122"/>
      <c r="E28" s="122"/>
      <c r="F28" s="122"/>
      <c r="G28" s="122"/>
      <c r="H28" s="122"/>
      <c r="I28" s="122"/>
      <c r="J28" s="122"/>
    </row>
    <row r="29" spans="1:10" ht="51.75" customHeight="1">
      <c r="A29" s="112">
        <v>28</v>
      </c>
      <c r="B29" s="33" t="s">
        <v>98</v>
      </c>
      <c r="C29" s="37" t="s">
        <v>99</v>
      </c>
      <c r="D29" s="34"/>
      <c r="E29" s="44"/>
      <c r="F29" s="44"/>
      <c r="G29" s="35"/>
      <c r="H29" s="44"/>
      <c r="I29" s="97"/>
      <c r="J29" s="99"/>
    </row>
    <row r="30" spans="1:10" ht="30" customHeight="1">
      <c r="A30" s="112">
        <v>29</v>
      </c>
      <c r="B30" s="36" t="s">
        <v>100</v>
      </c>
      <c r="C30" s="37" t="s">
        <v>101</v>
      </c>
      <c r="D30" s="34"/>
      <c r="E30" s="44"/>
      <c r="F30" s="44"/>
      <c r="G30" s="35"/>
      <c r="H30" s="44"/>
      <c r="I30" s="97"/>
      <c r="J30" s="99"/>
    </row>
    <row r="31" spans="1:10" ht="30" customHeight="1">
      <c r="A31" s="112">
        <v>30</v>
      </c>
      <c r="B31" s="36" t="s">
        <v>102</v>
      </c>
      <c r="C31" s="37" t="s">
        <v>103</v>
      </c>
      <c r="D31" s="34"/>
      <c r="E31" s="44"/>
      <c r="F31" s="44"/>
      <c r="G31" s="35"/>
      <c r="H31" s="44"/>
      <c r="I31" s="97"/>
      <c r="J31" s="99"/>
    </row>
    <row r="32" spans="1:10" ht="30" customHeight="1">
      <c r="A32" s="112">
        <v>31</v>
      </c>
      <c r="B32" s="36" t="s">
        <v>104</v>
      </c>
      <c r="C32" s="37" t="s">
        <v>105</v>
      </c>
      <c r="D32" s="34"/>
      <c r="E32" s="44"/>
      <c r="F32" s="44"/>
      <c r="G32" s="35"/>
      <c r="H32" s="44"/>
      <c r="I32" s="97"/>
      <c r="J32" s="99"/>
    </row>
    <row r="33" spans="1:10" ht="30" customHeight="1">
      <c r="A33" s="112">
        <v>32</v>
      </c>
      <c r="B33" s="121" t="s">
        <v>106</v>
      </c>
      <c r="C33" s="122"/>
      <c r="D33" s="122"/>
      <c r="E33" s="122"/>
      <c r="F33" s="122"/>
      <c r="G33" s="122"/>
      <c r="H33" s="122"/>
      <c r="I33" s="122"/>
      <c r="J33" s="122"/>
    </row>
    <row r="34" spans="1:10" ht="30" customHeight="1">
      <c r="A34" s="112">
        <v>33</v>
      </c>
      <c r="B34" s="33" t="s">
        <v>107</v>
      </c>
      <c r="C34" s="34" t="s">
        <v>108</v>
      </c>
      <c r="D34" s="34"/>
      <c r="E34" s="44"/>
      <c r="F34" s="44"/>
      <c r="G34" s="35"/>
      <c r="H34" s="44"/>
      <c r="I34" s="97"/>
      <c r="J34" s="99"/>
    </row>
    <row r="35" spans="1:10" ht="30" customHeight="1">
      <c r="A35" s="112">
        <v>34</v>
      </c>
      <c r="B35" s="36" t="s">
        <v>109</v>
      </c>
      <c r="C35" s="37" t="s">
        <v>110</v>
      </c>
      <c r="D35" s="34"/>
      <c r="E35" s="44"/>
      <c r="F35" s="44"/>
      <c r="G35" s="35"/>
      <c r="H35" s="44"/>
      <c r="I35" s="97"/>
      <c r="J35" s="99"/>
    </row>
    <row r="36" spans="1:10" ht="30" customHeight="1">
      <c r="A36" s="112">
        <v>35</v>
      </c>
      <c r="B36" s="36" t="s">
        <v>111</v>
      </c>
      <c r="C36" s="37" t="s">
        <v>112</v>
      </c>
      <c r="D36" s="34"/>
      <c r="E36" s="44"/>
      <c r="F36" s="44"/>
      <c r="G36" s="35"/>
      <c r="H36" s="44"/>
      <c r="I36" s="97"/>
      <c r="J36" s="99"/>
    </row>
    <row r="37" spans="1:10" ht="30" customHeight="1">
      <c r="A37" s="112">
        <v>36</v>
      </c>
      <c r="B37" s="36" t="s">
        <v>113</v>
      </c>
      <c r="C37" s="37" t="s">
        <v>114</v>
      </c>
      <c r="D37" s="34"/>
      <c r="E37" s="44"/>
      <c r="F37" s="44"/>
      <c r="G37" s="35"/>
      <c r="H37" s="44"/>
      <c r="I37" s="97"/>
      <c r="J37" s="99"/>
    </row>
    <row r="38" spans="1:10" ht="30" customHeight="1">
      <c r="A38" s="112">
        <v>37</v>
      </c>
      <c r="B38" s="33" t="s">
        <v>115</v>
      </c>
      <c r="C38" s="34" t="s">
        <v>116</v>
      </c>
      <c r="D38" s="34"/>
      <c r="E38" s="44"/>
      <c r="F38" s="44"/>
      <c r="G38" s="35"/>
      <c r="H38" s="44"/>
      <c r="I38" s="97"/>
      <c r="J38" s="99"/>
    </row>
    <row r="39" spans="1:10" ht="30" customHeight="1" thickBot="1">
      <c r="A39" s="112">
        <v>38</v>
      </c>
      <c r="B39" s="38" t="s">
        <v>117</v>
      </c>
      <c r="C39" s="39" t="s">
        <v>118</v>
      </c>
      <c r="D39" s="39"/>
      <c r="E39" s="39"/>
      <c r="F39" s="39"/>
      <c r="G39" s="52"/>
      <c r="H39" s="53"/>
      <c r="I39" s="98"/>
      <c r="J39" s="101"/>
    </row>
    <row r="40" spans="1:10" ht="6" customHeight="1">
      <c r="A40" s="10"/>
      <c r="B40" s="15"/>
      <c r="C40" s="16"/>
      <c r="D40" s="17"/>
      <c r="E40" s="17"/>
      <c r="F40" s="17"/>
      <c r="G40" s="17"/>
      <c r="H40" s="17"/>
      <c r="I40" s="10"/>
      <c r="J40" s="10"/>
    </row>
    <row r="41" spans="1:10">
      <c r="A41" s="15"/>
      <c r="B41" s="15"/>
      <c r="C41" s="16"/>
      <c r="D41" s="17"/>
      <c r="E41" s="17"/>
      <c r="F41" s="17"/>
      <c r="G41" s="17"/>
      <c r="H41" s="17"/>
      <c r="I41" s="15"/>
      <c r="J41" s="15"/>
    </row>
    <row r="42" spans="1:10">
      <c r="A42" s="15"/>
      <c r="B42" s="15"/>
      <c r="C42" s="16"/>
      <c r="D42" s="17"/>
      <c r="E42" s="17"/>
      <c r="F42" s="17"/>
      <c r="G42" s="17"/>
      <c r="H42" s="17"/>
      <c r="I42" s="15"/>
      <c r="J42" s="15"/>
    </row>
  </sheetData>
  <mergeCells count="5">
    <mergeCell ref="B3:J3"/>
    <mergeCell ref="B11:J11"/>
    <mergeCell ref="B17:J17"/>
    <mergeCell ref="B28:J28"/>
    <mergeCell ref="B33:J33"/>
  </mergeCells>
  <dataValidations count="2">
    <dataValidation type="list" allowBlank="1" showInputMessage="1" showErrorMessage="1" sqref="F34:F39 D34:D39 D12:D16 D29:D32 D4:D10 D18:D27 F4:F10 F12:F16 F18:F27 F29:F32" xr:uid="{3551EB33-CAC1-4FF4-93A8-170802CE809A}">
      <formula1>"Yes, No, N/A"</formula1>
    </dataValidation>
    <dataValidation type="list" allowBlank="1" showInputMessage="1" showErrorMessage="1" sqref="E4:E10 E12:E16 E18:E27 E29:E32 E34:E39 H4:H10 H12:H16 H18:H27 H29:H32 H34:H39" xr:uid="{ACEA27D8-3852-4130-85F3-5A7D3444C429}">
      <formula1>"Primary, Secondary, Both, N/A"</formula1>
    </dataValidation>
  </dataValidations>
  <pageMargins left="0.7" right="0.7" top="0.75" bottom="0.75" header="0.3" footer="0.3"/>
  <pageSetup scale="50"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B301B5-5E04-4F57-94EE-C881D679F8E3}">
  <dimension ref="A2:AU171"/>
  <sheetViews>
    <sheetView zoomScale="85" zoomScaleNormal="85" workbookViewId="0">
      <selection activeCell="C17" sqref="C17"/>
    </sheetView>
  </sheetViews>
  <sheetFormatPr defaultColWidth="9.140625" defaultRowHeight="12.6"/>
  <cols>
    <col min="1" max="1" width="9.140625" style="61"/>
    <col min="2" max="2" width="17" style="61" customWidth="1"/>
    <col min="3" max="4" width="23.5703125" style="61" customWidth="1"/>
    <col min="5" max="5" width="31.42578125" style="61" customWidth="1"/>
    <col min="6" max="6" width="13.7109375" style="61" customWidth="1"/>
    <col min="7" max="15" width="9.140625" style="61"/>
    <col min="16" max="16" width="20" style="61" customWidth="1"/>
    <col min="17" max="26" width="9.140625" style="61"/>
    <col min="27" max="27" width="0" style="61" hidden="1" customWidth="1"/>
    <col min="28" max="16384" width="9.140625" style="61"/>
  </cols>
  <sheetData>
    <row r="2" spans="1:47" ht="20.100000000000001">
      <c r="A2" s="59"/>
      <c r="B2" s="60" t="s">
        <v>119</v>
      </c>
      <c r="C2" s="59"/>
      <c r="D2" s="59"/>
      <c r="E2" s="59"/>
      <c r="F2" s="59"/>
      <c r="G2" s="59"/>
      <c r="H2" s="59"/>
      <c r="I2" s="59"/>
      <c r="J2" s="59"/>
      <c r="K2" s="59"/>
      <c r="L2" s="59"/>
      <c r="M2" s="59"/>
      <c r="N2" s="59"/>
      <c r="O2" s="59"/>
      <c r="P2" s="59"/>
      <c r="Q2" s="59"/>
      <c r="R2" s="59"/>
      <c r="S2" s="59"/>
      <c r="T2" s="59"/>
      <c r="U2" s="59"/>
      <c r="V2" s="59"/>
      <c r="W2" s="59"/>
      <c r="X2" s="59"/>
      <c r="Y2" s="59"/>
      <c r="Z2" s="59"/>
      <c r="AA2" s="59" t="s">
        <v>120</v>
      </c>
      <c r="AB2" s="59"/>
      <c r="AC2" s="59"/>
      <c r="AD2" s="59"/>
      <c r="AE2" s="59"/>
      <c r="AF2" s="59"/>
      <c r="AG2" s="59"/>
      <c r="AH2" s="59"/>
      <c r="AI2" s="59"/>
      <c r="AJ2" s="59"/>
      <c r="AK2" s="59"/>
      <c r="AL2" s="59"/>
      <c r="AM2" s="59"/>
      <c r="AN2" s="59"/>
      <c r="AO2" s="59"/>
      <c r="AP2" s="59"/>
      <c r="AQ2" s="59"/>
      <c r="AR2" s="59"/>
      <c r="AS2" s="59"/>
      <c r="AT2" s="59"/>
      <c r="AU2" s="59"/>
    </row>
    <row r="3" spans="1:47" ht="20.100000000000001">
      <c r="A3" s="59"/>
      <c r="B3" s="60" t="s">
        <v>121</v>
      </c>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row>
    <row r="4" spans="1:47">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row>
    <row r="5" spans="1:47" ht="15.95" thickBot="1">
      <c r="A5" s="59"/>
      <c r="B5" s="62" t="s">
        <v>122</v>
      </c>
      <c r="C5" s="63"/>
      <c r="D5" s="63"/>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row>
    <row r="6" spans="1:47" ht="15.95" thickBot="1">
      <c r="A6" s="59"/>
      <c r="B6" s="64"/>
      <c r="C6" s="65" t="s">
        <v>123</v>
      </c>
      <c r="D6" s="66"/>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row>
    <row r="7" spans="1:47">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row>
    <row r="8" spans="1:47" ht="15">
      <c r="A8" s="59"/>
      <c r="B8" s="59"/>
      <c r="C8" s="67"/>
      <c r="D8" s="67"/>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row>
    <row r="9" spans="1:47" ht="15">
      <c r="A9" s="59"/>
      <c r="B9" s="59"/>
      <c r="C9" s="67" t="s">
        <v>124</v>
      </c>
      <c r="D9" s="67"/>
      <c r="E9" s="59"/>
      <c r="F9" s="68"/>
      <c r="G9" s="59"/>
      <c r="H9" s="59"/>
      <c r="I9" s="59"/>
      <c r="J9" s="59"/>
      <c r="K9" s="59"/>
      <c r="L9" s="59"/>
      <c r="M9" s="59"/>
      <c r="N9" s="59"/>
      <c r="O9" s="59"/>
      <c r="P9" s="59"/>
      <c r="Q9" s="59"/>
      <c r="R9" s="59"/>
      <c r="S9" s="59"/>
      <c r="T9" s="59"/>
      <c r="U9" s="59"/>
      <c r="V9" s="59"/>
      <c r="W9" s="59"/>
      <c r="X9" s="59"/>
      <c r="Y9" s="59"/>
      <c r="Z9" s="59"/>
      <c r="AA9" s="59"/>
      <c r="AB9" s="59"/>
      <c r="AC9" s="59"/>
      <c r="AD9" s="59"/>
      <c r="AE9" s="59"/>
      <c r="AF9" s="59"/>
      <c r="AG9" s="59"/>
      <c r="AH9" s="59"/>
      <c r="AI9" s="59"/>
      <c r="AJ9" s="59"/>
      <c r="AK9" s="59"/>
      <c r="AL9" s="59"/>
      <c r="AM9" s="59"/>
      <c r="AN9" s="59"/>
      <c r="AO9" s="59"/>
      <c r="AP9" s="59"/>
      <c r="AQ9" s="59"/>
      <c r="AR9" s="59"/>
      <c r="AS9" s="59"/>
      <c r="AT9" s="59"/>
      <c r="AU9" s="59"/>
    </row>
    <row r="10" spans="1:47" ht="9.75" customHeight="1" thickBot="1">
      <c r="A10" s="59"/>
      <c r="B10" s="59"/>
      <c r="C10" s="59"/>
      <c r="D10" s="59"/>
      <c r="E10" s="59"/>
      <c r="F10" s="69"/>
      <c r="G10" s="59"/>
      <c r="H10" s="59"/>
      <c r="I10" s="59"/>
      <c r="J10" s="59"/>
      <c r="K10" s="70"/>
      <c r="L10" s="70"/>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row>
    <row r="11" spans="1:47" ht="15.95" customHeight="1" thickBot="1">
      <c r="A11" s="59"/>
      <c r="B11" s="59"/>
      <c r="C11" s="71" t="s">
        <v>125</v>
      </c>
      <c r="D11" s="123" t="s">
        <v>126</v>
      </c>
      <c r="E11" s="124"/>
      <c r="F11" s="72"/>
      <c r="G11" s="59"/>
      <c r="H11" s="59"/>
      <c r="I11" s="59"/>
      <c r="J11" s="59"/>
      <c r="K11" s="70"/>
      <c r="L11" s="70"/>
      <c r="M11" s="59"/>
      <c r="N11" s="59"/>
      <c r="O11" s="59"/>
      <c r="P11" s="59"/>
      <c r="Q11" s="59"/>
      <c r="R11" s="59"/>
      <c r="S11" s="59"/>
      <c r="T11" s="59"/>
      <c r="U11" s="59"/>
      <c r="V11" s="59"/>
      <c r="W11" s="59"/>
      <c r="X11" s="59"/>
      <c r="Y11" s="59"/>
      <c r="Z11" s="59"/>
      <c r="AA11" s="59"/>
      <c r="AB11" s="59"/>
      <c r="AC11" s="59"/>
      <c r="AD11" s="59"/>
      <c r="AE11" s="59"/>
      <c r="AF11" s="59"/>
      <c r="AG11" s="59"/>
      <c r="AH11" s="59"/>
      <c r="AI11" s="59"/>
      <c r="AJ11" s="59"/>
      <c r="AK11" s="59"/>
      <c r="AL11" s="59"/>
      <c r="AM11" s="59"/>
      <c r="AN11" s="59"/>
      <c r="AO11" s="59"/>
      <c r="AP11" s="59"/>
      <c r="AQ11" s="59"/>
      <c r="AR11" s="59"/>
      <c r="AS11" s="59"/>
      <c r="AT11" s="59"/>
      <c r="AU11" s="59"/>
    </row>
    <row r="12" spans="1:47" ht="15.95" customHeight="1" thickBot="1">
      <c r="A12" s="59"/>
      <c r="B12" s="59"/>
      <c r="C12" s="73">
        <v>2030</v>
      </c>
      <c r="D12" s="125">
        <v>0.8</v>
      </c>
      <c r="E12" s="126"/>
      <c r="F12" s="72"/>
      <c r="G12" s="59"/>
      <c r="H12" s="59"/>
      <c r="I12" s="59"/>
      <c r="J12" s="59"/>
      <c r="K12" s="70"/>
      <c r="L12" s="70"/>
      <c r="M12" s="59"/>
      <c r="N12" s="59"/>
      <c r="O12" s="59"/>
      <c r="P12" s="59"/>
      <c r="Q12" s="59"/>
      <c r="R12" s="59"/>
      <c r="S12" s="59"/>
      <c r="T12" s="59"/>
      <c r="U12" s="59"/>
      <c r="V12" s="59"/>
      <c r="W12" s="59"/>
      <c r="X12" s="59"/>
      <c r="Y12" s="59"/>
      <c r="Z12" s="59"/>
      <c r="AA12" s="59"/>
      <c r="AB12" s="59"/>
      <c r="AC12" s="59"/>
      <c r="AD12" s="59"/>
      <c r="AE12" s="59"/>
      <c r="AF12" s="59"/>
      <c r="AG12" s="59"/>
      <c r="AH12" s="59"/>
      <c r="AI12" s="59"/>
      <c r="AJ12" s="59"/>
      <c r="AK12" s="59"/>
      <c r="AL12" s="59"/>
      <c r="AM12" s="59"/>
      <c r="AN12" s="59"/>
      <c r="AO12" s="59"/>
      <c r="AP12" s="59"/>
      <c r="AQ12" s="59"/>
      <c r="AR12" s="59"/>
      <c r="AS12" s="59"/>
      <c r="AT12" s="59"/>
      <c r="AU12" s="59"/>
    </row>
    <row r="13" spans="1:47" ht="15">
      <c r="A13" s="59"/>
      <c r="B13" s="59"/>
      <c r="C13" s="59"/>
      <c r="D13" s="59"/>
      <c r="E13" s="59"/>
      <c r="F13" s="69"/>
      <c r="G13" s="59"/>
      <c r="H13" s="59"/>
      <c r="I13" s="59"/>
      <c r="J13" s="59"/>
      <c r="K13" s="70"/>
      <c r="L13" s="70"/>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row>
    <row r="14" spans="1:47" ht="15">
      <c r="A14" s="59"/>
      <c r="B14" s="59"/>
      <c r="C14" s="67" t="s">
        <v>127</v>
      </c>
      <c r="D14" s="67"/>
      <c r="E14" s="59"/>
      <c r="F14" s="69"/>
      <c r="G14" s="59"/>
      <c r="H14" s="59"/>
      <c r="I14" s="59"/>
      <c r="J14" s="59"/>
      <c r="K14" s="70"/>
      <c r="L14" s="70"/>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row>
    <row r="15" spans="1:47" ht="9.75" customHeight="1" thickBot="1">
      <c r="A15" s="59"/>
      <c r="B15" s="59"/>
      <c r="C15" s="59"/>
      <c r="D15" s="59"/>
      <c r="E15" s="59"/>
      <c r="F15" s="69"/>
      <c r="G15" s="59"/>
      <c r="H15" s="59"/>
      <c r="I15" s="59"/>
      <c r="J15" s="59"/>
      <c r="K15" s="70"/>
      <c r="L15" s="70"/>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row>
    <row r="16" spans="1:47" ht="60.95" customHeight="1" thickBot="1">
      <c r="A16" s="59"/>
      <c r="B16" s="59"/>
      <c r="C16" s="74" t="s">
        <v>128</v>
      </c>
      <c r="D16" s="75" t="s">
        <v>129</v>
      </c>
      <c r="E16" s="76" t="s">
        <v>130</v>
      </c>
      <c r="F16" s="59"/>
      <c r="G16" s="59"/>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row>
    <row r="17" spans="1:47" ht="15.6" thickBot="1">
      <c r="A17" s="59"/>
      <c r="B17" s="59"/>
      <c r="C17" s="77">
        <v>7</v>
      </c>
      <c r="D17" s="78">
        <f>C12+C17</f>
        <v>2037</v>
      </c>
      <c r="E17" s="79">
        <f>INDEX(Calculations!$C$37:$AV$37,1,MATCH($D$17,Calculations!$C$4:$AL$4,0))</f>
        <v>0.70118466315934291</v>
      </c>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row>
    <row r="18" spans="1:47">
      <c r="A18" s="59"/>
      <c r="B18" s="59"/>
      <c r="C18" s="59"/>
      <c r="D18" s="59"/>
      <c r="E18" s="59"/>
      <c r="F18" s="59"/>
      <c r="G18" s="59"/>
      <c r="H18" s="59"/>
      <c r="I18" s="59"/>
      <c r="J18" s="59"/>
      <c r="K18" s="59"/>
      <c r="L18" s="59"/>
      <c r="M18" s="59"/>
      <c r="N18" s="59"/>
      <c r="O18" s="59"/>
      <c r="P18" s="59"/>
      <c r="Q18" s="59"/>
      <c r="R18" s="59"/>
      <c r="S18" s="59"/>
      <c r="T18" s="59"/>
      <c r="U18" s="59"/>
      <c r="V18" s="59"/>
      <c r="W18" s="59"/>
      <c r="X18" s="59"/>
      <c r="Y18" s="59"/>
      <c r="Z18" s="59"/>
      <c r="AA18" s="59"/>
      <c r="AB18" s="59"/>
      <c r="AC18" s="59"/>
      <c r="AD18" s="59"/>
      <c r="AE18" s="59"/>
      <c r="AF18" s="59"/>
      <c r="AG18" s="59"/>
      <c r="AH18" s="59"/>
      <c r="AI18" s="59"/>
      <c r="AJ18" s="59"/>
      <c r="AK18" s="59"/>
      <c r="AL18" s="59"/>
      <c r="AM18" s="59"/>
      <c r="AN18" s="59"/>
      <c r="AO18" s="59"/>
      <c r="AP18" s="59"/>
      <c r="AQ18" s="59"/>
      <c r="AR18" s="59"/>
      <c r="AS18" s="59"/>
      <c r="AT18" s="59"/>
      <c r="AU18" s="59"/>
    </row>
    <row r="19" spans="1:47" ht="3.75" customHeight="1">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row>
    <row r="20" spans="1:47" ht="15">
      <c r="A20" s="59"/>
      <c r="B20" s="59"/>
      <c r="C20" s="67" t="s">
        <v>131</v>
      </c>
      <c r="D20" s="67"/>
      <c r="E20" s="59"/>
      <c r="F20" s="59"/>
      <c r="G20" s="59"/>
      <c r="H20" s="59"/>
      <c r="I20" s="59"/>
      <c r="J20" s="59"/>
      <c r="K20" s="59"/>
      <c r="L20" s="59"/>
      <c r="M20" s="59"/>
      <c r="N20" s="59"/>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row>
    <row r="21" spans="1:47" ht="9.75" customHeight="1" thickBot="1">
      <c r="A21" s="59"/>
      <c r="B21" s="59"/>
      <c r="C21" s="59"/>
      <c r="D21" s="59"/>
      <c r="E21" s="59"/>
      <c r="F21" s="69"/>
      <c r="G21" s="59"/>
      <c r="H21" s="59"/>
      <c r="I21" s="59"/>
      <c r="J21" s="59"/>
      <c r="K21" s="70"/>
      <c r="L21" s="70"/>
      <c r="M21" s="59"/>
      <c r="N21" s="59"/>
      <c r="O21" s="59"/>
      <c r="P21" s="59"/>
      <c r="Q21" s="59"/>
      <c r="R21" s="59"/>
      <c r="S21" s="59"/>
      <c r="T21" s="59"/>
      <c r="U21" s="59"/>
      <c r="V21" s="59"/>
      <c r="W21" s="59"/>
      <c r="X21" s="59"/>
      <c r="Y21" s="59"/>
      <c r="Z21" s="59"/>
      <c r="AA21" s="59"/>
      <c r="AB21" s="59"/>
      <c r="AC21" s="59"/>
      <c r="AD21" s="59"/>
      <c r="AE21" s="59"/>
      <c r="AF21" s="59"/>
      <c r="AG21" s="59"/>
      <c r="AH21" s="59"/>
      <c r="AI21" s="59"/>
      <c r="AJ21" s="59"/>
      <c r="AK21" s="59"/>
      <c r="AL21" s="59"/>
      <c r="AM21" s="59"/>
      <c r="AN21" s="59"/>
      <c r="AO21" s="59"/>
      <c r="AP21" s="59"/>
      <c r="AQ21" s="59"/>
      <c r="AR21" s="59"/>
      <c r="AS21" s="59"/>
      <c r="AT21" s="59"/>
      <c r="AU21" s="59"/>
    </row>
    <row r="22" spans="1:47" ht="60.95" customHeight="1" thickBot="1">
      <c r="A22" s="59"/>
      <c r="B22" s="59"/>
      <c r="C22" s="74" t="s">
        <v>132</v>
      </c>
      <c r="D22" s="75" t="s">
        <v>133</v>
      </c>
      <c r="E22" s="76" t="s">
        <v>134</v>
      </c>
      <c r="F22" s="59"/>
      <c r="G22" s="59"/>
      <c r="H22" s="59"/>
      <c r="I22" s="59"/>
      <c r="J22" s="59"/>
      <c r="K22" s="59"/>
      <c r="L22" s="59"/>
      <c r="M22" s="59"/>
      <c r="N22" s="59"/>
      <c r="O22" s="59"/>
      <c r="P22" s="59"/>
      <c r="Q22" s="59"/>
      <c r="R22" s="59"/>
      <c r="S22" s="59"/>
      <c r="T22" s="59"/>
      <c r="U22" s="59"/>
      <c r="V22" s="59"/>
      <c r="W22" s="59"/>
      <c r="X22" s="59"/>
      <c r="Y22" s="59"/>
      <c r="Z22" s="59"/>
      <c r="AA22" s="59"/>
      <c r="AB22" s="59"/>
      <c r="AC22" s="59"/>
      <c r="AD22" s="59"/>
      <c r="AE22" s="59"/>
      <c r="AF22" s="59"/>
      <c r="AG22" s="59"/>
      <c r="AH22" s="59"/>
      <c r="AI22" s="59"/>
      <c r="AJ22" s="59"/>
      <c r="AK22" s="59"/>
      <c r="AL22" s="59"/>
      <c r="AM22" s="59"/>
      <c r="AN22" s="59"/>
      <c r="AO22" s="59"/>
      <c r="AP22" s="59"/>
      <c r="AQ22" s="59"/>
      <c r="AR22" s="59"/>
      <c r="AS22" s="59"/>
      <c r="AT22" s="59"/>
      <c r="AU22" s="59"/>
    </row>
    <row r="23" spans="1:47" ht="15.6" thickBot="1">
      <c r="A23" s="59"/>
      <c r="B23" s="59"/>
      <c r="C23" s="80">
        <f>D23-C12</f>
        <v>20</v>
      </c>
      <c r="D23" s="81">
        <v>2050</v>
      </c>
      <c r="E23" s="79">
        <f>INDEX(Calculations!$C$37:$AV$37,1,MATCH($D$23,Calculations!$C$4:$AL$4,0))</f>
        <v>0.11611895660929014</v>
      </c>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59"/>
      <c r="AL23" s="59"/>
      <c r="AM23" s="59"/>
      <c r="AN23" s="59"/>
      <c r="AO23" s="59"/>
      <c r="AP23" s="59"/>
      <c r="AQ23" s="59"/>
      <c r="AR23" s="59"/>
      <c r="AS23" s="59"/>
      <c r="AT23" s="59"/>
      <c r="AU23" s="59"/>
    </row>
    <row r="24" spans="1:47">
      <c r="A24" s="59"/>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c r="AP24" s="59"/>
      <c r="AQ24" s="59"/>
      <c r="AR24" s="59"/>
      <c r="AS24" s="59"/>
      <c r="AT24" s="59"/>
      <c r="AU24" s="59"/>
    </row>
    <row r="25" spans="1:47">
      <c r="A25" s="59"/>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row>
    <row r="26" spans="1:47">
      <c r="A26" s="59"/>
      <c r="B26" s="59"/>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c r="AP26" s="59"/>
      <c r="AQ26" s="59"/>
      <c r="AR26" s="59"/>
      <c r="AS26" s="59"/>
      <c r="AT26" s="59"/>
      <c r="AU26" s="59"/>
    </row>
    <row r="27" spans="1:47">
      <c r="A27" s="59"/>
      <c r="B27" s="59"/>
      <c r="C27" s="59"/>
      <c r="D27" s="59"/>
      <c r="E27" s="82"/>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59"/>
      <c r="AL27" s="59"/>
      <c r="AM27" s="59"/>
      <c r="AN27" s="59"/>
      <c r="AO27" s="59"/>
      <c r="AP27" s="59"/>
      <c r="AQ27" s="59"/>
      <c r="AR27" s="59"/>
      <c r="AS27" s="59"/>
      <c r="AT27" s="59"/>
      <c r="AU27" s="59"/>
    </row>
    <row r="28" spans="1:47">
      <c r="A28" s="59"/>
      <c r="B28" s="59"/>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c r="AP28" s="59"/>
      <c r="AQ28" s="59"/>
      <c r="AR28" s="59"/>
      <c r="AS28" s="59"/>
      <c r="AT28" s="59"/>
      <c r="AU28" s="59"/>
    </row>
    <row r="29" spans="1:47">
      <c r="A29" s="59"/>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c r="AD29" s="59"/>
      <c r="AE29" s="59"/>
      <c r="AF29" s="59"/>
      <c r="AG29" s="59"/>
      <c r="AH29" s="59"/>
      <c r="AI29" s="59"/>
      <c r="AJ29" s="59"/>
      <c r="AK29" s="59"/>
      <c r="AL29" s="59"/>
      <c r="AM29" s="59"/>
      <c r="AN29" s="59"/>
      <c r="AO29" s="59"/>
      <c r="AP29" s="59"/>
      <c r="AQ29" s="59"/>
      <c r="AR29" s="59"/>
      <c r="AS29" s="59"/>
      <c r="AT29" s="59"/>
      <c r="AU29" s="59"/>
    </row>
    <row r="30" spans="1:47">
      <c r="A30" s="59"/>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row>
    <row r="31" spans="1:47">
      <c r="A31" s="59"/>
      <c r="B31" s="59"/>
      <c r="C31" s="59"/>
      <c r="D31" s="59"/>
      <c r="E31" s="83"/>
      <c r="F31" s="84"/>
      <c r="G31" s="83"/>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c r="AL31" s="59"/>
      <c r="AM31" s="59"/>
      <c r="AN31" s="59"/>
      <c r="AO31" s="59"/>
      <c r="AP31" s="59"/>
      <c r="AQ31" s="59"/>
      <c r="AR31" s="59"/>
      <c r="AS31" s="59"/>
      <c r="AT31" s="59"/>
      <c r="AU31" s="59"/>
    </row>
    <row r="32" spans="1:47">
      <c r="A32" s="59"/>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c r="AP32" s="59"/>
      <c r="AQ32" s="59"/>
      <c r="AR32" s="59"/>
      <c r="AS32" s="59"/>
      <c r="AT32" s="59"/>
      <c r="AU32" s="59"/>
    </row>
    <row r="33" spans="1:47">
      <c r="A33" s="59"/>
      <c r="B33" s="83"/>
      <c r="C33" s="83"/>
      <c r="D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c r="AF33" s="59"/>
      <c r="AG33" s="59"/>
      <c r="AH33" s="59"/>
      <c r="AI33" s="59"/>
      <c r="AJ33" s="59"/>
      <c r="AK33" s="59"/>
      <c r="AL33" s="59"/>
      <c r="AM33" s="59"/>
      <c r="AN33" s="59"/>
      <c r="AO33" s="59"/>
      <c r="AP33" s="59"/>
      <c r="AQ33" s="59"/>
      <c r="AR33" s="59"/>
      <c r="AS33" s="59"/>
      <c r="AT33" s="59"/>
      <c r="AU33" s="59"/>
    </row>
    <row r="34" spans="1:47">
      <c r="A34" s="59"/>
      <c r="B34" s="85"/>
      <c r="C34" s="85"/>
      <c r="D34" s="85"/>
      <c r="E34" s="85"/>
      <c r="F34" s="85"/>
      <c r="G34" s="85"/>
      <c r="H34" s="85"/>
      <c r="I34" s="85"/>
      <c r="J34" s="85"/>
      <c r="K34" s="85"/>
      <c r="L34" s="85"/>
      <c r="M34" s="85"/>
      <c r="N34" s="85"/>
      <c r="O34" s="85"/>
      <c r="P34" s="85"/>
      <c r="Q34" s="85"/>
      <c r="R34" s="85"/>
      <c r="S34" s="85"/>
      <c r="T34" s="85"/>
      <c r="U34" s="85"/>
      <c r="V34" s="85"/>
      <c r="W34" s="85"/>
      <c r="X34" s="85"/>
      <c r="Y34" s="85"/>
      <c r="Z34" s="85"/>
      <c r="AA34" s="85"/>
      <c r="AB34" s="85"/>
      <c r="AC34" s="85"/>
      <c r="AD34" s="85"/>
      <c r="AE34" s="85"/>
      <c r="AF34" s="59"/>
      <c r="AG34" s="59"/>
      <c r="AH34" s="59"/>
      <c r="AI34" s="59"/>
      <c r="AJ34" s="59"/>
      <c r="AK34" s="59"/>
      <c r="AL34" s="59"/>
      <c r="AM34" s="59"/>
      <c r="AN34" s="59"/>
      <c r="AO34" s="59"/>
      <c r="AP34" s="59"/>
      <c r="AQ34" s="59"/>
      <c r="AR34" s="59"/>
      <c r="AS34" s="59"/>
      <c r="AT34" s="59"/>
      <c r="AU34" s="59"/>
    </row>
    <row r="35" spans="1:47">
      <c r="A35" s="59"/>
      <c r="B35" s="85"/>
      <c r="C35" s="85"/>
      <c r="D35" s="85"/>
      <c r="E35" s="85"/>
      <c r="F35" s="85"/>
      <c r="G35" s="85"/>
      <c r="H35" s="85"/>
      <c r="I35" s="85"/>
      <c r="J35" s="85"/>
      <c r="K35" s="85"/>
      <c r="L35" s="85"/>
      <c r="M35" s="85"/>
      <c r="N35" s="85"/>
      <c r="O35" s="85"/>
      <c r="P35" s="85"/>
      <c r="Q35" s="83"/>
      <c r="R35" s="83"/>
      <c r="S35" s="83"/>
      <c r="T35" s="83"/>
      <c r="U35" s="83"/>
      <c r="V35" s="85"/>
      <c r="W35" s="85"/>
      <c r="X35" s="85"/>
      <c r="Y35" s="85"/>
      <c r="Z35" s="85"/>
      <c r="AA35" s="85"/>
      <c r="AB35" s="85"/>
      <c r="AC35" s="85"/>
      <c r="AD35" s="85"/>
      <c r="AE35" s="85"/>
      <c r="AF35" s="59"/>
      <c r="AG35" s="59"/>
      <c r="AH35" s="59"/>
      <c r="AI35" s="59"/>
      <c r="AJ35" s="59"/>
      <c r="AK35" s="59"/>
      <c r="AL35" s="59"/>
      <c r="AM35" s="59"/>
      <c r="AN35" s="59"/>
      <c r="AO35" s="59"/>
      <c r="AP35" s="59"/>
      <c r="AQ35" s="59"/>
      <c r="AR35" s="59"/>
      <c r="AS35" s="59"/>
      <c r="AT35" s="59"/>
      <c r="AU35" s="59"/>
    </row>
    <row r="36" spans="1:47">
      <c r="A36" s="59"/>
      <c r="B36" s="59"/>
      <c r="C36" s="59"/>
      <c r="D36" s="59"/>
      <c r="E36" s="59"/>
      <c r="F36" s="59"/>
      <c r="G36" s="59"/>
      <c r="H36" s="59"/>
      <c r="I36" s="59"/>
      <c r="J36" s="59"/>
      <c r="K36" s="59"/>
      <c r="L36" s="59"/>
      <c r="M36" s="59"/>
      <c r="N36" s="59"/>
      <c r="O36" s="59"/>
      <c r="P36" s="59"/>
      <c r="Q36" s="59"/>
      <c r="R36" s="83"/>
      <c r="S36" s="59"/>
      <c r="T36" s="83"/>
      <c r="U36" s="83"/>
      <c r="V36" s="59"/>
      <c r="W36" s="59"/>
      <c r="X36" s="59"/>
      <c r="Y36" s="59"/>
      <c r="Z36" s="59"/>
      <c r="AA36" s="59"/>
      <c r="AB36" s="59"/>
      <c r="AC36" s="59"/>
      <c r="AD36" s="59"/>
      <c r="AE36" s="59"/>
      <c r="AF36" s="59"/>
      <c r="AG36" s="59"/>
      <c r="AH36" s="59"/>
      <c r="AI36" s="59"/>
      <c r="AJ36" s="59"/>
      <c r="AK36" s="59"/>
      <c r="AL36" s="59"/>
      <c r="AM36" s="59"/>
      <c r="AN36" s="59"/>
      <c r="AO36" s="59"/>
      <c r="AP36" s="59"/>
      <c r="AQ36" s="59"/>
      <c r="AR36" s="59"/>
      <c r="AS36" s="59"/>
      <c r="AT36" s="59"/>
      <c r="AU36" s="59"/>
    </row>
    <row r="37" spans="1:47">
      <c r="A37" s="59"/>
      <c r="B37" s="59"/>
      <c r="C37" s="59"/>
      <c r="D37" s="59"/>
      <c r="E37" s="59"/>
      <c r="F37" s="59"/>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row>
    <row r="38" spans="1:47">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row>
    <row r="39" spans="1:47" ht="12.95">
      <c r="A39" s="59"/>
      <c r="B39" s="59"/>
      <c r="C39" s="59"/>
      <c r="D39" s="59"/>
      <c r="E39" s="59"/>
      <c r="F39" s="59"/>
      <c r="G39" s="86"/>
      <c r="H39" s="86"/>
      <c r="I39" s="87"/>
      <c r="J39" s="88"/>
      <c r="K39" s="87"/>
      <c r="L39" s="88"/>
      <c r="M39" s="87"/>
      <c r="N39" s="88"/>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c r="AP39" s="59"/>
      <c r="AQ39" s="59"/>
      <c r="AR39" s="59"/>
      <c r="AS39" s="59"/>
      <c r="AT39" s="59"/>
      <c r="AU39" s="59"/>
    </row>
    <row r="40" spans="1:47" ht="12.95">
      <c r="A40" s="59"/>
      <c r="B40" s="59"/>
      <c r="C40" s="59"/>
      <c r="D40" s="59"/>
      <c r="E40" s="59"/>
      <c r="F40" s="59"/>
      <c r="G40" s="86"/>
      <c r="H40" s="86"/>
      <c r="I40" s="87"/>
      <c r="J40" s="88"/>
      <c r="K40" s="87"/>
      <c r="L40" s="88"/>
      <c r="M40" s="86"/>
      <c r="N40" s="86"/>
      <c r="O40" s="59"/>
      <c r="P40" s="59"/>
      <c r="Q40" s="59"/>
      <c r="R40" s="59"/>
      <c r="S40" s="59"/>
      <c r="T40" s="59"/>
      <c r="U40" s="59"/>
      <c r="V40" s="59"/>
      <c r="W40" s="59"/>
      <c r="X40" s="59"/>
      <c r="Y40" s="59"/>
      <c r="Z40" s="59"/>
      <c r="AA40" s="59"/>
      <c r="AB40" s="59"/>
      <c r="AC40" s="59"/>
      <c r="AD40" s="59"/>
      <c r="AE40" s="59"/>
      <c r="AF40" s="59"/>
      <c r="AG40" s="59"/>
      <c r="AH40" s="59"/>
      <c r="AI40" s="59"/>
      <c r="AJ40" s="59"/>
      <c r="AK40" s="59"/>
      <c r="AL40" s="59"/>
      <c r="AM40" s="59"/>
      <c r="AN40" s="59"/>
      <c r="AO40" s="59"/>
      <c r="AP40" s="59"/>
      <c r="AQ40" s="59"/>
      <c r="AR40" s="59"/>
      <c r="AS40" s="59"/>
      <c r="AT40" s="59"/>
      <c r="AU40" s="59"/>
    </row>
    <row r="41" spans="1:47" ht="12.95">
      <c r="A41" s="59"/>
      <c r="B41" s="59"/>
      <c r="C41" s="59"/>
      <c r="D41" s="59"/>
      <c r="E41" s="59"/>
      <c r="F41" s="59"/>
      <c r="G41" s="87"/>
      <c r="H41" s="88"/>
      <c r="I41" s="87"/>
      <c r="J41" s="88"/>
      <c r="K41" s="87"/>
      <c r="L41" s="88"/>
      <c r="M41" s="86"/>
      <c r="N41" s="86"/>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row>
    <row r="42" spans="1:47" ht="12.95">
      <c r="A42" s="59"/>
      <c r="B42" s="59"/>
      <c r="C42" s="59"/>
      <c r="D42" s="59"/>
      <c r="E42" s="59"/>
      <c r="F42" s="59"/>
      <c r="G42" s="87"/>
      <c r="H42" s="88"/>
      <c r="I42" s="87"/>
      <c r="J42" s="88"/>
      <c r="K42" s="87"/>
      <c r="L42" s="88"/>
      <c r="M42" s="86"/>
      <c r="N42" s="86"/>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9"/>
      <c r="AU42" s="59"/>
    </row>
    <row r="43" spans="1:47" ht="12.95">
      <c r="A43" s="59"/>
      <c r="B43" s="59"/>
      <c r="C43" s="59"/>
      <c r="D43" s="59"/>
      <c r="E43" s="59"/>
      <c r="F43" s="59"/>
      <c r="G43" s="87"/>
      <c r="H43" s="88"/>
      <c r="I43" s="87"/>
      <c r="J43" s="88"/>
      <c r="K43" s="87"/>
      <c r="L43" s="88"/>
      <c r="M43" s="86"/>
      <c r="N43" s="86"/>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59"/>
      <c r="AU43" s="59"/>
    </row>
    <row r="44" spans="1:47" ht="12.95">
      <c r="A44" s="59"/>
      <c r="B44" s="59"/>
      <c r="C44" s="59"/>
      <c r="D44" s="59"/>
      <c r="E44" s="59"/>
      <c r="F44" s="59"/>
      <c r="G44" s="87"/>
      <c r="H44" s="88"/>
      <c r="I44" s="87"/>
      <c r="J44" s="88"/>
      <c r="K44" s="87"/>
      <c r="L44" s="88"/>
      <c r="M44" s="86"/>
      <c r="N44" s="86"/>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row>
    <row r="45" spans="1:47" ht="12.95">
      <c r="A45" s="59"/>
      <c r="B45" s="59"/>
      <c r="C45" s="59"/>
      <c r="D45" s="59"/>
      <c r="E45" s="59"/>
      <c r="F45" s="59"/>
      <c r="G45" s="87"/>
      <c r="H45" s="88"/>
      <c r="I45" s="87"/>
      <c r="J45" s="88"/>
      <c r="K45" s="87"/>
      <c r="L45" s="88"/>
      <c r="M45" s="86"/>
      <c r="N45" s="86"/>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row>
    <row r="46" spans="1:47" ht="12.95">
      <c r="A46" s="59"/>
      <c r="B46" s="59"/>
      <c r="C46" s="59"/>
      <c r="D46" s="59"/>
      <c r="E46" s="59"/>
      <c r="F46" s="59"/>
      <c r="G46" s="87"/>
      <c r="H46" s="88"/>
      <c r="I46" s="87"/>
      <c r="J46" s="88"/>
      <c r="K46" s="87"/>
      <c r="L46" s="88"/>
      <c r="M46" s="86"/>
      <c r="N46" s="86"/>
      <c r="O46" s="59"/>
      <c r="P46" s="59"/>
      <c r="Q46" s="59"/>
      <c r="R46" s="59"/>
      <c r="S46" s="59"/>
      <c r="T46" s="59"/>
      <c r="U46" s="59"/>
      <c r="V46" s="59"/>
      <c r="W46" s="59"/>
      <c r="X46" s="59"/>
      <c r="Y46" s="59"/>
      <c r="Z46" s="59"/>
      <c r="AA46" s="59"/>
      <c r="AB46" s="59"/>
      <c r="AC46" s="59"/>
      <c r="AD46" s="59"/>
      <c r="AE46" s="59"/>
      <c r="AF46" s="59"/>
      <c r="AG46" s="59"/>
      <c r="AH46" s="59"/>
      <c r="AI46" s="59"/>
      <c r="AJ46" s="59"/>
      <c r="AK46" s="59"/>
      <c r="AL46" s="59"/>
      <c r="AM46" s="59"/>
      <c r="AN46" s="59"/>
      <c r="AO46" s="59"/>
      <c r="AP46" s="59"/>
      <c r="AQ46" s="59"/>
      <c r="AR46" s="59"/>
      <c r="AS46" s="59"/>
      <c r="AT46" s="59"/>
      <c r="AU46" s="59"/>
    </row>
    <row r="47" spans="1:47" ht="12.95">
      <c r="A47" s="59"/>
      <c r="B47" s="59"/>
      <c r="C47" s="59"/>
      <c r="D47" s="59"/>
      <c r="E47" s="59"/>
      <c r="F47" s="59"/>
      <c r="G47" s="87"/>
      <c r="H47" s="88"/>
      <c r="I47" s="87"/>
      <c r="J47" s="88"/>
      <c r="K47" s="87"/>
      <c r="L47" s="88"/>
      <c r="M47" s="86"/>
      <c r="N47" s="86"/>
      <c r="O47" s="59"/>
      <c r="P47" s="59"/>
      <c r="Q47" s="59"/>
      <c r="R47" s="59"/>
      <c r="S47" s="59"/>
      <c r="T47" s="59"/>
      <c r="U47" s="59"/>
      <c r="V47" s="59"/>
      <c r="W47" s="59"/>
      <c r="X47" s="59"/>
      <c r="Y47" s="59"/>
      <c r="Z47" s="59"/>
      <c r="AA47" s="59"/>
      <c r="AB47" s="59"/>
      <c r="AC47" s="59"/>
      <c r="AD47" s="59"/>
      <c r="AE47" s="59"/>
      <c r="AF47" s="59"/>
      <c r="AG47" s="59"/>
      <c r="AH47" s="59"/>
      <c r="AI47" s="59"/>
      <c r="AJ47" s="59"/>
      <c r="AK47" s="59"/>
      <c r="AL47" s="59"/>
      <c r="AM47" s="59"/>
      <c r="AN47" s="59"/>
      <c r="AO47" s="59"/>
      <c r="AP47" s="59"/>
      <c r="AQ47" s="59"/>
      <c r="AR47" s="59"/>
      <c r="AS47" s="59"/>
      <c r="AT47" s="59"/>
      <c r="AU47" s="59"/>
    </row>
    <row r="48" spans="1:47" ht="12.95">
      <c r="A48" s="59"/>
      <c r="B48" s="59"/>
      <c r="C48" s="59"/>
      <c r="D48" s="59"/>
      <c r="E48" s="59"/>
      <c r="F48" s="59"/>
      <c r="G48" s="87"/>
      <c r="H48" s="88"/>
      <c r="I48" s="87"/>
      <c r="J48" s="88"/>
      <c r="K48" s="87"/>
      <c r="L48" s="88"/>
      <c r="M48" s="86"/>
      <c r="N48" s="86"/>
      <c r="O48" s="59"/>
      <c r="P48" s="59"/>
      <c r="Q48" s="59"/>
      <c r="R48" s="59"/>
      <c r="S48" s="59"/>
      <c r="T48" s="59"/>
      <c r="U48" s="59"/>
      <c r="V48" s="59"/>
      <c r="W48" s="59"/>
      <c r="X48" s="59"/>
      <c r="Y48" s="59"/>
      <c r="Z48" s="59"/>
      <c r="AA48" s="59"/>
      <c r="AB48" s="59"/>
      <c r="AC48" s="59"/>
      <c r="AD48" s="59"/>
      <c r="AE48" s="59"/>
      <c r="AF48" s="59"/>
      <c r="AG48" s="59"/>
      <c r="AH48" s="59"/>
      <c r="AI48" s="59"/>
      <c r="AJ48" s="59"/>
      <c r="AK48" s="59"/>
      <c r="AL48" s="59"/>
      <c r="AM48" s="59"/>
      <c r="AN48" s="59"/>
      <c r="AO48" s="59"/>
      <c r="AP48" s="59"/>
      <c r="AQ48" s="59"/>
      <c r="AR48" s="59"/>
      <c r="AS48" s="59"/>
      <c r="AT48" s="59"/>
      <c r="AU48" s="59"/>
    </row>
    <row r="49" spans="1:47">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c r="AL49" s="59"/>
      <c r="AM49" s="59"/>
      <c r="AN49" s="59"/>
      <c r="AO49" s="59"/>
      <c r="AP49" s="59"/>
      <c r="AQ49" s="59"/>
      <c r="AR49" s="59"/>
      <c r="AS49" s="59"/>
      <c r="AT49" s="59"/>
      <c r="AU49" s="59"/>
    </row>
    <row r="50" spans="1:47">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c r="AA50" s="59"/>
      <c r="AB50" s="59"/>
      <c r="AC50" s="59"/>
      <c r="AD50" s="59"/>
      <c r="AE50" s="59"/>
      <c r="AF50" s="59"/>
      <c r="AG50" s="59"/>
      <c r="AH50" s="59"/>
      <c r="AI50" s="59"/>
      <c r="AJ50" s="59"/>
      <c r="AK50" s="59"/>
      <c r="AL50" s="59"/>
      <c r="AM50" s="59"/>
      <c r="AN50" s="59"/>
      <c r="AO50" s="59"/>
      <c r="AP50" s="59"/>
      <c r="AQ50" s="59"/>
      <c r="AR50" s="59"/>
      <c r="AS50" s="59"/>
      <c r="AT50" s="59"/>
      <c r="AU50" s="59"/>
    </row>
    <row r="51" spans="1:47">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c r="AP51" s="59"/>
      <c r="AQ51" s="59"/>
      <c r="AR51" s="59"/>
      <c r="AS51" s="59"/>
      <c r="AT51" s="59"/>
      <c r="AU51" s="59"/>
    </row>
    <row r="52" spans="1:47">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c r="AJ52" s="59"/>
      <c r="AK52" s="59"/>
      <c r="AL52" s="59"/>
      <c r="AM52" s="59"/>
      <c r="AN52" s="59"/>
      <c r="AO52" s="59"/>
      <c r="AP52" s="59"/>
      <c r="AQ52" s="59"/>
      <c r="AR52" s="59"/>
      <c r="AS52" s="59"/>
      <c r="AT52" s="59"/>
      <c r="AU52" s="59"/>
    </row>
    <row r="53" spans="1:47">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L53" s="59"/>
      <c r="AM53" s="59"/>
      <c r="AN53" s="59"/>
      <c r="AO53" s="59"/>
      <c r="AP53" s="59"/>
      <c r="AQ53" s="59"/>
      <c r="AR53" s="59"/>
      <c r="AS53" s="59"/>
      <c r="AT53" s="59"/>
      <c r="AU53" s="59"/>
    </row>
    <row r="54" spans="1:47">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c r="AP54" s="59"/>
      <c r="AQ54" s="59"/>
      <c r="AR54" s="59"/>
      <c r="AS54" s="59"/>
      <c r="AT54" s="59"/>
      <c r="AU54" s="59"/>
    </row>
    <row r="55" spans="1:47">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c r="AL55" s="59"/>
      <c r="AM55" s="59"/>
      <c r="AN55" s="59"/>
      <c r="AO55" s="59"/>
      <c r="AP55" s="59"/>
      <c r="AQ55" s="59"/>
      <c r="AR55" s="59"/>
      <c r="AS55" s="59"/>
      <c r="AT55" s="59"/>
      <c r="AU55" s="59"/>
    </row>
    <row r="56" spans="1:47">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c r="AL56" s="59"/>
      <c r="AM56" s="59"/>
      <c r="AN56" s="59"/>
      <c r="AO56" s="59"/>
      <c r="AP56" s="59"/>
      <c r="AQ56" s="59"/>
      <c r="AR56" s="59"/>
      <c r="AS56" s="59"/>
      <c r="AT56" s="59"/>
      <c r="AU56" s="59"/>
    </row>
    <row r="57" spans="1:47">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row>
    <row r="58" spans="1:47">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row>
    <row r="59" spans="1:47">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row>
    <row r="60" spans="1:47">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row>
    <row r="61" spans="1:47">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row>
    <row r="62" spans="1:47">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row>
    <row r="63" spans="1:47">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row>
    <row r="64" spans="1:47">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c r="AJ64" s="59"/>
      <c r="AK64" s="59"/>
      <c r="AL64" s="59"/>
      <c r="AM64" s="59"/>
      <c r="AN64" s="59"/>
      <c r="AO64" s="59"/>
      <c r="AP64" s="59"/>
      <c r="AQ64" s="59"/>
      <c r="AR64" s="59"/>
      <c r="AS64" s="59"/>
      <c r="AT64" s="59"/>
      <c r="AU64" s="59"/>
    </row>
    <row r="65" spans="1:47">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59"/>
      <c r="AK65" s="59"/>
      <c r="AL65" s="59"/>
      <c r="AM65" s="59"/>
      <c r="AN65" s="59"/>
      <c r="AO65" s="59"/>
      <c r="AP65" s="59"/>
      <c r="AQ65" s="59"/>
      <c r="AR65" s="59"/>
      <c r="AS65" s="59"/>
      <c r="AT65" s="59"/>
      <c r="AU65" s="59"/>
    </row>
    <row r="66" spans="1:47">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c r="AJ66" s="59"/>
      <c r="AK66" s="59"/>
      <c r="AL66" s="59"/>
      <c r="AM66" s="59"/>
      <c r="AN66" s="59"/>
      <c r="AO66" s="59"/>
      <c r="AP66" s="59"/>
      <c r="AQ66" s="59"/>
      <c r="AR66" s="59"/>
      <c r="AS66" s="59"/>
      <c r="AT66" s="59"/>
      <c r="AU66" s="59"/>
    </row>
    <row r="67" spans="1:47">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c r="AJ67" s="59"/>
      <c r="AK67" s="59"/>
      <c r="AL67" s="59"/>
      <c r="AM67" s="59"/>
      <c r="AN67" s="59"/>
      <c r="AO67" s="59"/>
      <c r="AP67" s="59"/>
      <c r="AQ67" s="59"/>
      <c r="AR67" s="59"/>
      <c r="AS67" s="59"/>
      <c r="AT67" s="59"/>
      <c r="AU67" s="59"/>
    </row>
    <row r="68" spans="1:47">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c r="AJ68" s="59"/>
      <c r="AK68" s="59"/>
      <c r="AL68" s="59"/>
      <c r="AM68" s="59"/>
      <c r="AN68" s="59"/>
      <c r="AO68" s="59"/>
      <c r="AP68" s="59"/>
      <c r="AQ68" s="59"/>
      <c r="AR68" s="59"/>
      <c r="AS68" s="59"/>
      <c r="AT68" s="59"/>
      <c r="AU68" s="59"/>
    </row>
    <row r="69" spans="1:47">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c r="AJ69" s="59"/>
      <c r="AK69" s="59"/>
      <c r="AL69" s="59"/>
      <c r="AM69" s="59"/>
      <c r="AN69" s="59"/>
      <c r="AO69" s="59"/>
      <c r="AP69" s="59"/>
      <c r="AQ69" s="59"/>
      <c r="AR69" s="59"/>
      <c r="AS69" s="59"/>
      <c r="AT69" s="59"/>
      <c r="AU69" s="59"/>
    </row>
    <row r="70" spans="1:47">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59"/>
      <c r="AK70" s="59"/>
      <c r="AL70" s="59"/>
      <c r="AM70" s="59"/>
      <c r="AN70" s="59"/>
      <c r="AO70" s="59"/>
      <c r="AP70" s="59"/>
      <c r="AQ70" s="59"/>
      <c r="AR70" s="59"/>
      <c r="AS70" s="59"/>
      <c r="AT70" s="59"/>
      <c r="AU70" s="59"/>
    </row>
    <row r="71" spans="1:47">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c r="AJ71" s="59"/>
      <c r="AK71" s="59"/>
      <c r="AL71" s="59"/>
      <c r="AM71" s="59"/>
      <c r="AN71" s="59"/>
      <c r="AO71" s="59"/>
      <c r="AP71" s="59"/>
      <c r="AQ71" s="59"/>
      <c r="AR71" s="59"/>
      <c r="AS71" s="59"/>
      <c r="AT71" s="59"/>
      <c r="AU71" s="59"/>
    </row>
    <row r="72" spans="1:47">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c r="AJ72" s="59"/>
      <c r="AK72" s="59"/>
      <c r="AL72" s="59"/>
      <c r="AM72" s="59"/>
      <c r="AN72" s="59"/>
      <c r="AO72" s="59"/>
      <c r="AP72" s="59"/>
      <c r="AQ72" s="59"/>
      <c r="AR72" s="59"/>
      <c r="AS72" s="59"/>
      <c r="AT72" s="59"/>
      <c r="AU72" s="59"/>
    </row>
    <row r="73" spans="1:47">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c r="AJ73" s="59"/>
      <c r="AK73" s="59"/>
      <c r="AL73" s="59"/>
      <c r="AM73" s="59"/>
      <c r="AN73" s="59"/>
      <c r="AO73" s="59"/>
      <c r="AP73" s="59"/>
      <c r="AQ73" s="59"/>
      <c r="AR73" s="59"/>
      <c r="AS73" s="59"/>
      <c r="AT73" s="59"/>
      <c r="AU73" s="59"/>
    </row>
    <row r="74" spans="1:47">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c r="AJ74" s="59"/>
      <c r="AK74" s="59"/>
      <c r="AL74" s="59"/>
      <c r="AM74" s="59"/>
      <c r="AN74" s="59"/>
      <c r="AO74" s="59"/>
      <c r="AP74" s="59"/>
      <c r="AQ74" s="59"/>
      <c r="AR74" s="59"/>
      <c r="AS74" s="59"/>
      <c r="AT74" s="59"/>
      <c r="AU74" s="59"/>
    </row>
    <row r="75" spans="1:47">
      <c r="A75" s="59"/>
      <c r="B75" s="59"/>
      <c r="C75" s="59"/>
      <c r="D75" s="59"/>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59"/>
      <c r="AE75" s="59"/>
      <c r="AF75" s="59"/>
      <c r="AG75" s="59"/>
      <c r="AH75" s="59"/>
      <c r="AI75" s="59"/>
      <c r="AJ75" s="59"/>
      <c r="AK75" s="59"/>
      <c r="AL75" s="59"/>
      <c r="AM75" s="59"/>
      <c r="AN75" s="59"/>
      <c r="AO75" s="59"/>
      <c r="AP75" s="59"/>
      <c r="AQ75" s="59"/>
      <c r="AR75" s="59"/>
      <c r="AS75" s="59"/>
      <c r="AT75" s="59"/>
      <c r="AU75" s="59"/>
    </row>
    <row r="76" spans="1:47">
      <c r="A76" s="59"/>
      <c r="B76" s="59"/>
      <c r="C76" s="59"/>
      <c r="D76" s="59"/>
      <c r="E76" s="59"/>
      <c r="F76" s="59"/>
      <c r="G76" s="59"/>
      <c r="H76" s="59"/>
      <c r="I76" s="59"/>
      <c r="J76" s="59"/>
      <c r="K76" s="59"/>
      <c r="L76" s="59"/>
      <c r="M76" s="59"/>
      <c r="N76" s="59"/>
      <c r="O76" s="59"/>
      <c r="P76" s="59"/>
      <c r="Q76" s="59"/>
      <c r="R76" s="59"/>
      <c r="S76" s="59"/>
      <c r="T76" s="59"/>
      <c r="U76" s="59"/>
      <c r="V76" s="59"/>
      <c r="W76" s="59"/>
      <c r="X76" s="59"/>
      <c r="Y76" s="59"/>
      <c r="Z76" s="59"/>
      <c r="AA76" s="59"/>
      <c r="AB76" s="59"/>
      <c r="AC76" s="59"/>
      <c r="AD76" s="59"/>
      <c r="AE76" s="59"/>
      <c r="AF76" s="59"/>
      <c r="AG76" s="59"/>
      <c r="AH76" s="59"/>
      <c r="AI76" s="59"/>
      <c r="AJ76" s="59"/>
      <c r="AK76" s="59"/>
      <c r="AL76" s="59"/>
      <c r="AM76" s="59"/>
      <c r="AN76" s="59"/>
      <c r="AO76" s="59"/>
      <c r="AP76" s="59"/>
      <c r="AQ76" s="59"/>
      <c r="AR76" s="59"/>
      <c r="AS76" s="59"/>
      <c r="AT76" s="59"/>
      <c r="AU76" s="59"/>
    </row>
    <row r="77" spans="1:47">
      <c r="A77" s="59"/>
      <c r="B77" s="59"/>
      <c r="C77" s="59"/>
      <c r="D77" s="59"/>
      <c r="E77" s="59"/>
      <c r="F77" s="59"/>
      <c r="G77" s="59"/>
      <c r="H77" s="59"/>
      <c r="I77" s="59"/>
      <c r="J77" s="59"/>
      <c r="K77" s="59"/>
      <c r="L77" s="59"/>
      <c r="M77" s="59"/>
      <c r="N77" s="59"/>
      <c r="O77" s="59"/>
      <c r="P77" s="59"/>
      <c r="Q77" s="59"/>
      <c r="R77" s="59"/>
      <c r="S77" s="59"/>
      <c r="T77" s="59"/>
      <c r="U77" s="59"/>
      <c r="V77" s="59"/>
      <c r="W77" s="59"/>
      <c r="X77" s="59"/>
      <c r="Y77" s="59"/>
      <c r="Z77" s="59"/>
      <c r="AA77" s="59"/>
      <c r="AB77" s="59"/>
      <c r="AC77" s="59"/>
      <c r="AD77" s="59"/>
      <c r="AE77" s="59"/>
      <c r="AF77" s="59"/>
      <c r="AG77" s="59"/>
      <c r="AH77" s="59"/>
      <c r="AI77" s="59"/>
      <c r="AJ77" s="59"/>
      <c r="AK77" s="59"/>
      <c r="AL77" s="59"/>
      <c r="AM77" s="59"/>
      <c r="AN77" s="59"/>
      <c r="AO77" s="59"/>
      <c r="AP77" s="59"/>
      <c r="AQ77" s="59"/>
      <c r="AR77" s="59"/>
      <c r="AS77" s="59"/>
      <c r="AT77" s="59"/>
      <c r="AU77" s="59"/>
    </row>
    <row r="78" spans="1:47">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row>
    <row r="79" spans="1:47">
      <c r="A79" s="59"/>
      <c r="B79" s="59"/>
      <c r="C79" s="59"/>
      <c r="D79" s="59"/>
      <c r="E79" s="59"/>
      <c r="F79" s="59"/>
      <c r="G79" s="59"/>
      <c r="H79" s="59"/>
      <c r="I79" s="59"/>
      <c r="J79" s="59"/>
      <c r="K79" s="59"/>
      <c r="L79" s="59"/>
      <c r="M79" s="59"/>
      <c r="N79" s="59"/>
      <c r="O79" s="59"/>
      <c r="P79" s="59"/>
      <c r="Q79" s="59"/>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row>
    <row r="80" spans="1:47">
      <c r="A80" s="59"/>
      <c r="B80" s="59"/>
      <c r="C80" s="59"/>
      <c r="D80" s="59"/>
      <c r="E80" s="59"/>
      <c r="F80" s="59"/>
      <c r="G80" s="59"/>
      <c r="H80" s="59"/>
      <c r="I80" s="59"/>
      <c r="J80" s="59"/>
      <c r="K80" s="59"/>
      <c r="L80" s="59"/>
      <c r="M80" s="59"/>
      <c r="N80" s="59"/>
      <c r="O80" s="59"/>
      <c r="P80" s="59"/>
      <c r="Q80" s="59"/>
      <c r="R80" s="59"/>
      <c r="S80" s="59"/>
      <c r="T80" s="59"/>
      <c r="U80" s="59"/>
      <c r="V80" s="59"/>
      <c r="W80" s="59"/>
      <c r="X80" s="59"/>
      <c r="Y80" s="59"/>
      <c r="Z80" s="59"/>
      <c r="AA80" s="59"/>
      <c r="AB80" s="59"/>
      <c r="AC80" s="59"/>
      <c r="AD80" s="59"/>
      <c r="AE80" s="59"/>
      <c r="AF80" s="59"/>
      <c r="AG80" s="59"/>
      <c r="AH80" s="59"/>
      <c r="AI80" s="59"/>
      <c r="AJ80" s="59"/>
      <c r="AK80" s="59"/>
      <c r="AL80" s="59"/>
      <c r="AM80" s="59"/>
      <c r="AN80" s="59"/>
      <c r="AO80" s="59"/>
      <c r="AP80" s="59"/>
      <c r="AQ80" s="59"/>
      <c r="AR80" s="59"/>
      <c r="AS80" s="59"/>
      <c r="AT80" s="59"/>
      <c r="AU80" s="59"/>
    </row>
    <row r="81" spans="1:47">
      <c r="A81" s="59"/>
      <c r="B81" s="59"/>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row>
    <row r="82" spans="1:47">
      <c r="A82" s="59"/>
      <c r="B82" s="59"/>
      <c r="C82" s="59"/>
      <c r="D82" s="59"/>
      <c r="E82" s="59"/>
      <c r="F82" s="59"/>
      <c r="G82" s="59"/>
      <c r="H82" s="59"/>
      <c r="I82" s="59"/>
      <c r="J82" s="59"/>
      <c r="K82" s="59"/>
      <c r="L82" s="59"/>
      <c r="M82" s="59"/>
      <c r="N82" s="59"/>
      <c r="O82" s="59"/>
      <c r="P82" s="59"/>
      <c r="Q82" s="59"/>
      <c r="R82" s="59"/>
      <c r="S82" s="59"/>
      <c r="T82" s="59"/>
      <c r="U82" s="59"/>
      <c r="V82" s="59"/>
      <c r="W82" s="59"/>
      <c r="X82" s="59"/>
      <c r="Y82" s="59"/>
      <c r="Z82" s="59"/>
      <c r="AA82" s="59"/>
      <c r="AB82" s="59"/>
      <c r="AC82" s="59"/>
      <c r="AD82" s="59"/>
      <c r="AE82" s="59"/>
      <c r="AF82" s="59"/>
      <c r="AG82" s="59"/>
      <c r="AH82" s="59"/>
      <c r="AI82" s="59"/>
      <c r="AJ82" s="59"/>
      <c r="AK82" s="59"/>
      <c r="AL82" s="59"/>
      <c r="AM82" s="59"/>
      <c r="AN82" s="59"/>
      <c r="AO82" s="59"/>
      <c r="AP82" s="59"/>
      <c r="AQ82" s="59"/>
      <c r="AR82" s="59"/>
      <c r="AS82" s="59"/>
      <c r="AT82" s="59"/>
      <c r="AU82" s="59"/>
    </row>
    <row r="83" spans="1:47">
      <c r="A83" s="59"/>
      <c r="B83" s="59"/>
      <c r="C83" s="59"/>
      <c r="D83" s="59"/>
      <c r="E83" s="59"/>
      <c r="F83" s="59"/>
      <c r="G83" s="59"/>
      <c r="H83" s="59"/>
      <c r="I83" s="59"/>
      <c r="J83" s="59"/>
      <c r="K83" s="59"/>
      <c r="L83" s="59"/>
      <c r="M83" s="59"/>
      <c r="N83" s="59"/>
      <c r="O83" s="59"/>
      <c r="P83" s="59"/>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row>
    <row r="84" spans="1:47">
      <c r="A84" s="59"/>
      <c r="B84" s="59"/>
      <c r="C84" s="59"/>
      <c r="D84" s="59"/>
      <c r="E84" s="59"/>
      <c r="F84" s="59"/>
      <c r="G84" s="59"/>
      <c r="H84" s="59"/>
      <c r="I84" s="59"/>
      <c r="J84" s="59"/>
      <c r="K84" s="59"/>
      <c r="L84" s="59"/>
      <c r="M84" s="59"/>
      <c r="N84" s="59"/>
      <c r="O84" s="59"/>
      <c r="P84" s="59"/>
      <c r="Q84" s="59"/>
      <c r="R84" s="59"/>
      <c r="S84" s="59"/>
      <c r="T84" s="59"/>
      <c r="U84" s="59"/>
      <c r="V84" s="59"/>
      <c r="W84" s="59"/>
      <c r="X84" s="59"/>
      <c r="Y84" s="59"/>
      <c r="Z84" s="59"/>
      <c r="AA84" s="59"/>
      <c r="AB84" s="59"/>
      <c r="AC84" s="59"/>
      <c r="AD84" s="59"/>
      <c r="AE84" s="59"/>
      <c r="AF84" s="59"/>
      <c r="AG84" s="59"/>
      <c r="AH84" s="59"/>
      <c r="AI84" s="59"/>
      <c r="AJ84" s="59"/>
      <c r="AK84" s="59"/>
      <c r="AL84" s="59"/>
      <c r="AM84" s="59"/>
      <c r="AN84" s="59"/>
      <c r="AO84" s="59"/>
      <c r="AP84" s="59"/>
      <c r="AQ84" s="59"/>
      <c r="AR84" s="59"/>
      <c r="AS84" s="59"/>
      <c r="AT84" s="59"/>
      <c r="AU84" s="59"/>
    </row>
    <row r="85" spans="1:47">
      <c r="A85" s="59"/>
      <c r="B85" s="59"/>
      <c r="C85" s="59"/>
      <c r="D85" s="59"/>
      <c r="E85" s="59"/>
      <c r="F85" s="59"/>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c r="AN85" s="59"/>
      <c r="AO85" s="59"/>
      <c r="AP85" s="59"/>
      <c r="AQ85" s="59"/>
      <c r="AR85" s="59"/>
      <c r="AS85" s="59"/>
      <c r="AT85" s="59"/>
      <c r="AU85" s="59"/>
    </row>
    <row r="86" spans="1:47">
      <c r="A86" s="59"/>
      <c r="B86" s="59"/>
      <c r="C86" s="59"/>
      <c r="D86" s="59"/>
      <c r="E86" s="59"/>
      <c r="F86" s="59"/>
      <c r="G86" s="59"/>
      <c r="H86" s="59"/>
      <c r="I86" s="59"/>
      <c r="J86" s="59"/>
      <c r="K86" s="59"/>
      <c r="L86" s="59"/>
      <c r="M86" s="59"/>
      <c r="N86" s="59"/>
      <c r="O86" s="59"/>
      <c r="P86" s="59"/>
      <c r="Q86" s="59"/>
      <c r="R86" s="59"/>
      <c r="S86" s="59"/>
      <c r="T86" s="59"/>
      <c r="U86" s="59"/>
      <c r="V86" s="59"/>
      <c r="W86" s="59"/>
      <c r="X86" s="59"/>
      <c r="Y86" s="59"/>
      <c r="Z86" s="59"/>
      <c r="AA86" s="59"/>
      <c r="AB86" s="59"/>
      <c r="AC86" s="59"/>
      <c r="AD86" s="59"/>
      <c r="AE86" s="59"/>
      <c r="AF86" s="59"/>
      <c r="AG86" s="59"/>
      <c r="AH86" s="59"/>
      <c r="AI86" s="59"/>
      <c r="AJ86" s="59"/>
      <c r="AK86" s="59"/>
      <c r="AL86" s="59"/>
      <c r="AM86" s="59"/>
      <c r="AN86" s="59"/>
      <c r="AO86" s="59"/>
      <c r="AP86" s="59"/>
      <c r="AQ86" s="59"/>
      <c r="AR86" s="59"/>
      <c r="AS86" s="59"/>
      <c r="AT86" s="59"/>
      <c r="AU86" s="59"/>
    </row>
    <row r="87" spans="1:47">
      <c r="A87" s="59"/>
      <c r="B87" s="59"/>
      <c r="C87" s="59"/>
      <c r="D87" s="59"/>
      <c r="E87" s="59"/>
      <c r="F87" s="59"/>
      <c r="G87" s="59"/>
      <c r="H87" s="59"/>
      <c r="I87" s="59"/>
      <c r="J87" s="59"/>
      <c r="K87" s="59"/>
      <c r="L87" s="59"/>
      <c r="M87" s="59"/>
      <c r="N87" s="59"/>
      <c r="O87" s="59"/>
      <c r="P87" s="59"/>
      <c r="Q87" s="59"/>
      <c r="R87" s="59"/>
      <c r="S87" s="59"/>
      <c r="T87" s="59"/>
      <c r="U87" s="59"/>
      <c r="V87" s="59"/>
      <c r="W87" s="59"/>
      <c r="X87" s="59"/>
      <c r="Y87" s="59"/>
      <c r="Z87" s="59"/>
      <c r="AA87" s="59"/>
      <c r="AB87" s="59"/>
      <c r="AC87" s="59"/>
      <c r="AD87" s="59"/>
      <c r="AE87" s="59"/>
      <c r="AF87" s="59"/>
      <c r="AG87" s="59"/>
      <c r="AH87" s="59"/>
      <c r="AI87" s="59"/>
      <c r="AJ87" s="59"/>
      <c r="AK87" s="59"/>
      <c r="AL87" s="59"/>
      <c r="AM87" s="59"/>
      <c r="AN87" s="59"/>
      <c r="AO87" s="59"/>
      <c r="AP87" s="59"/>
      <c r="AQ87" s="59"/>
      <c r="AR87" s="59"/>
      <c r="AS87" s="59"/>
      <c r="AT87" s="59"/>
      <c r="AU87" s="59"/>
    </row>
    <row r="88" spans="1:47">
      <c r="A88" s="59"/>
      <c r="B88" s="59"/>
      <c r="C88" s="59"/>
      <c r="D88" s="59"/>
      <c r="E88" s="59"/>
      <c r="F88" s="59"/>
      <c r="G88" s="59"/>
      <c r="H88" s="59"/>
      <c r="I88" s="59"/>
      <c r="J88" s="59"/>
      <c r="K88" s="59"/>
      <c r="L88" s="59"/>
      <c r="M88" s="59"/>
      <c r="N88" s="59"/>
      <c r="O88" s="59"/>
      <c r="P88" s="59"/>
      <c r="Q88" s="59"/>
      <c r="R88" s="59"/>
      <c r="S88" s="59"/>
      <c r="T88" s="59"/>
      <c r="U88" s="59"/>
      <c r="V88" s="59"/>
      <c r="W88" s="59"/>
      <c r="X88" s="59"/>
      <c r="Y88" s="59"/>
      <c r="Z88" s="59"/>
      <c r="AA88" s="59"/>
      <c r="AB88" s="59"/>
      <c r="AC88" s="59"/>
      <c r="AD88" s="59"/>
      <c r="AE88" s="59"/>
      <c r="AF88" s="59"/>
      <c r="AG88" s="59"/>
      <c r="AH88" s="59"/>
      <c r="AI88" s="59"/>
      <c r="AJ88" s="59"/>
      <c r="AK88" s="59"/>
      <c r="AL88" s="59"/>
      <c r="AM88" s="59"/>
      <c r="AN88" s="59"/>
      <c r="AO88" s="59"/>
      <c r="AP88" s="59"/>
      <c r="AQ88" s="59"/>
      <c r="AR88" s="59"/>
      <c r="AS88" s="59"/>
      <c r="AT88" s="59"/>
      <c r="AU88" s="59"/>
    </row>
    <row r="89" spans="1:47">
      <c r="A89" s="59"/>
      <c r="B89" s="59"/>
      <c r="C89" s="59"/>
      <c r="D89" s="59"/>
      <c r="E89" s="59"/>
      <c r="F89" s="59"/>
      <c r="G89" s="59"/>
      <c r="H89" s="59"/>
      <c r="I89" s="59"/>
      <c r="J89" s="59"/>
      <c r="K89" s="59"/>
      <c r="L89" s="59"/>
      <c r="M89" s="59"/>
      <c r="N89" s="59"/>
      <c r="O89" s="59"/>
      <c r="P89" s="59"/>
      <c r="Q89" s="59"/>
      <c r="R89" s="59"/>
      <c r="S89" s="59"/>
      <c r="T89" s="59"/>
      <c r="U89" s="59"/>
      <c r="V89" s="59"/>
      <c r="W89" s="59"/>
      <c r="X89" s="59"/>
      <c r="Y89" s="59"/>
      <c r="Z89" s="59"/>
      <c r="AA89" s="59"/>
      <c r="AB89" s="59"/>
      <c r="AC89" s="59"/>
      <c r="AD89" s="59"/>
      <c r="AE89" s="59"/>
      <c r="AF89" s="59"/>
      <c r="AG89" s="59"/>
      <c r="AH89" s="59"/>
      <c r="AI89" s="59"/>
      <c r="AJ89" s="59"/>
      <c r="AK89" s="59"/>
      <c r="AL89" s="59"/>
      <c r="AM89" s="59"/>
      <c r="AN89" s="59"/>
      <c r="AO89" s="59"/>
      <c r="AP89" s="59"/>
      <c r="AQ89" s="59"/>
      <c r="AR89" s="59"/>
      <c r="AS89" s="59"/>
      <c r="AT89" s="59"/>
      <c r="AU89" s="59"/>
    </row>
    <row r="90" spans="1:47">
      <c r="A90" s="59"/>
      <c r="B90" s="59"/>
      <c r="C90" s="59"/>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row>
    <row r="91" spans="1:47">
      <c r="A91" s="59"/>
      <c r="B91" s="59"/>
      <c r="C91" s="59"/>
      <c r="D91" s="59"/>
      <c r="E91" s="59"/>
      <c r="F91" s="59"/>
      <c r="G91" s="59"/>
      <c r="H91" s="59"/>
      <c r="I91" s="59"/>
      <c r="J91" s="59"/>
      <c r="K91" s="59"/>
      <c r="L91" s="59"/>
      <c r="M91" s="59"/>
      <c r="N91" s="59"/>
      <c r="O91" s="59"/>
      <c r="P91" s="59"/>
      <c r="Q91" s="59"/>
      <c r="R91" s="59"/>
      <c r="S91" s="59"/>
      <c r="T91" s="59"/>
      <c r="U91" s="59"/>
      <c r="V91" s="59"/>
      <c r="W91" s="59"/>
      <c r="X91" s="59"/>
      <c r="Y91" s="59"/>
      <c r="Z91" s="59"/>
      <c r="AA91" s="59"/>
      <c r="AB91" s="59"/>
      <c r="AC91" s="59"/>
      <c r="AD91" s="59"/>
      <c r="AE91" s="59"/>
      <c r="AF91" s="59"/>
      <c r="AG91" s="59"/>
      <c r="AH91" s="59"/>
      <c r="AI91" s="59"/>
      <c r="AJ91" s="59"/>
      <c r="AK91" s="59"/>
      <c r="AL91" s="59"/>
      <c r="AM91" s="59"/>
      <c r="AN91" s="59"/>
      <c r="AO91" s="59"/>
      <c r="AP91" s="59"/>
      <c r="AQ91" s="59"/>
      <c r="AR91" s="59"/>
      <c r="AS91" s="59"/>
      <c r="AT91" s="59"/>
      <c r="AU91" s="59"/>
    </row>
    <row r="92" spans="1:47">
      <c r="A92" s="59"/>
      <c r="B92" s="59"/>
      <c r="C92" s="59"/>
      <c r="D92" s="59"/>
      <c r="E92" s="59"/>
      <c r="F92" s="59"/>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c r="AP92" s="59"/>
      <c r="AQ92" s="59"/>
      <c r="AR92" s="59"/>
      <c r="AS92" s="59"/>
      <c r="AT92" s="59"/>
      <c r="AU92" s="59"/>
    </row>
    <row r="93" spans="1:47">
      <c r="A93" s="59"/>
      <c r="B93" s="59"/>
      <c r="C93" s="59"/>
      <c r="D93" s="59"/>
      <c r="E93" s="59"/>
      <c r="F93" s="59"/>
      <c r="G93" s="59"/>
      <c r="H93" s="59"/>
      <c r="I93" s="59"/>
      <c r="J93" s="59"/>
      <c r="K93" s="59"/>
      <c r="L93" s="59"/>
      <c r="M93" s="59"/>
      <c r="N93" s="59"/>
      <c r="O93" s="59"/>
      <c r="P93" s="59"/>
      <c r="Q93" s="59"/>
      <c r="R93" s="59"/>
      <c r="S93" s="59"/>
      <c r="T93" s="59"/>
      <c r="U93" s="59"/>
      <c r="V93" s="59"/>
      <c r="W93" s="59"/>
      <c r="X93" s="59"/>
      <c r="Y93" s="59"/>
      <c r="Z93" s="59"/>
      <c r="AA93" s="59"/>
      <c r="AB93" s="59"/>
      <c r="AC93" s="59"/>
      <c r="AD93" s="59"/>
      <c r="AE93" s="59"/>
      <c r="AF93" s="59"/>
      <c r="AG93" s="59"/>
      <c r="AH93" s="59"/>
      <c r="AI93" s="59"/>
      <c r="AJ93" s="59"/>
      <c r="AK93" s="59"/>
      <c r="AL93" s="59"/>
      <c r="AM93" s="59"/>
      <c r="AN93" s="59"/>
      <c r="AO93" s="59"/>
      <c r="AP93" s="59"/>
      <c r="AQ93" s="59"/>
      <c r="AR93" s="59"/>
      <c r="AS93" s="59"/>
      <c r="AT93" s="59"/>
      <c r="AU93" s="59"/>
    </row>
    <row r="94" spans="1:47">
      <c r="A94" s="59"/>
      <c r="B94" s="59"/>
      <c r="C94" s="59"/>
      <c r="D94" s="59"/>
      <c r="E94" s="59"/>
      <c r="F94" s="59"/>
      <c r="G94" s="59"/>
      <c r="H94" s="59"/>
      <c r="I94" s="59"/>
      <c r="J94" s="59"/>
      <c r="K94" s="59"/>
      <c r="L94" s="59"/>
      <c r="M94" s="59"/>
      <c r="N94" s="59"/>
      <c r="O94" s="59"/>
      <c r="P94" s="59"/>
      <c r="Q94" s="59"/>
      <c r="R94" s="59"/>
      <c r="S94" s="59"/>
      <c r="T94" s="59"/>
      <c r="U94" s="59"/>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row>
    <row r="95" spans="1:47">
      <c r="A95" s="59"/>
      <c r="B95" s="59"/>
      <c r="C95" s="59"/>
      <c r="D95" s="59"/>
      <c r="E95" s="59"/>
      <c r="F95" s="59"/>
      <c r="G95" s="59"/>
      <c r="H95" s="59"/>
      <c r="I95" s="59"/>
      <c r="J95" s="59"/>
      <c r="K95" s="59"/>
      <c r="L95" s="59"/>
      <c r="M95" s="59"/>
      <c r="N95" s="59"/>
      <c r="O95" s="59"/>
      <c r="P95" s="59"/>
      <c r="Q95" s="59"/>
      <c r="R95" s="59"/>
      <c r="S95" s="59"/>
      <c r="T95" s="59"/>
      <c r="U95" s="59"/>
      <c r="V95" s="59"/>
      <c r="W95" s="59"/>
      <c r="X95" s="59"/>
      <c r="Y95" s="59"/>
      <c r="Z95" s="59"/>
      <c r="AA95" s="59"/>
      <c r="AB95" s="59"/>
      <c r="AC95" s="59"/>
      <c r="AD95" s="59"/>
      <c r="AE95" s="59"/>
      <c r="AF95" s="59"/>
      <c r="AG95" s="59"/>
      <c r="AH95" s="59"/>
      <c r="AI95" s="59"/>
      <c r="AJ95" s="59"/>
      <c r="AK95" s="59"/>
      <c r="AL95" s="59"/>
      <c r="AM95" s="59"/>
      <c r="AN95" s="59"/>
      <c r="AO95" s="59"/>
      <c r="AP95" s="59"/>
      <c r="AQ95" s="59"/>
      <c r="AR95" s="59"/>
      <c r="AS95" s="59"/>
      <c r="AT95" s="59"/>
      <c r="AU95" s="59"/>
    </row>
    <row r="96" spans="1:47">
      <c r="A96" s="59"/>
      <c r="B96" s="59"/>
      <c r="C96" s="59"/>
      <c r="D96" s="59"/>
      <c r="E96" s="59"/>
      <c r="F96" s="59"/>
      <c r="G96" s="59"/>
      <c r="H96" s="59"/>
      <c r="I96" s="59"/>
      <c r="J96" s="59"/>
      <c r="K96" s="59"/>
      <c r="L96" s="59"/>
      <c r="M96" s="59"/>
      <c r="N96" s="59"/>
      <c r="O96" s="59"/>
      <c r="P96" s="59"/>
      <c r="Q96" s="59"/>
      <c r="R96" s="59"/>
      <c r="S96" s="59"/>
      <c r="T96" s="59"/>
      <c r="U96" s="59"/>
      <c r="V96" s="59"/>
      <c r="W96" s="59"/>
      <c r="X96" s="59"/>
      <c r="Y96" s="59"/>
      <c r="Z96" s="59"/>
      <c r="AA96" s="59"/>
      <c r="AB96" s="59"/>
      <c r="AC96" s="59"/>
      <c r="AD96" s="59"/>
      <c r="AE96" s="59"/>
      <c r="AF96" s="59"/>
      <c r="AG96" s="59"/>
      <c r="AH96" s="59"/>
      <c r="AI96" s="59"/>
      <c r="AJ96" s="59"/>
      <c r="AK96" s="59"/>
      <c r="AL96" s="59"/>
      <c r="AM96" s="59"/>
      <c r="AN96" s="59"/>
      <c r="AO96" s="59"/>
      <c r="AP96" s="59"/>
      <c r="AQ96" s="59"/>
      <c r="AR96" s="59"/>
      <c r="AS96" s="59"/>
      <c r="AT96" s="59"/>
      <c r="AU96" s="59"/>
    </row>
    <row r="97" spans="1:47">
      <c r="A97" s="59"/>
      <c r="B97" s="59"/>
      <c r="C97" s="59"/>
      <c r="D97" s="59"/>
      <c r="E97" s="59"/>
      <c r="F97" s="59"/>
      <c r="G97" s="59"/>
      <c r="H97" s="59"/>
      <c r="I97" s="59"/>
      <c r="J97" s="59"/>
      <c r="K97" s="59"/>
      <c r="L97" s="59"/>
      <c r="M97" s="59"/>
      <c r="N97" s="59"/>
      <c r="O97" s="59"/>
      <c r="P97" s="59"/>
      <c r="Q97" s="59"/>
      <c r="R97" s="59"/>
      <c r="S97" s="59"/>
      <c r="T97" s="59"/>
      <c r="U97" s="59"/>
      <c r="V97" s="59"/>
      <c r="W97" s="59"/>
      <c r="X97" s="59"/>
      <c r="Y97" s="59"/>
      <c r="Z97" s="59"/>
      <c r="AA97" s="59"/>
      <c r="AB97" s="59"/>
      <c r="AC97" s="59"/>
      <c r="AD97" s="59"/>
      <c r="AE97" s="59"/>
      <c r="AF97" s="59"/>
      <c r="AG97" s="59"/>
      <c r="AH97" s="59"/>
      <c r="AI97" s="59"/>
      <c r="AJ97" s="59"/>
      <c r="AK97" s="59"/>
      <c r="AL97" s="59"/>
      <c r="AM97" s="59"/>
      <c r="AN97" s="59"/>
      <c r="AO97" s="59"/>
      <c r="AP97" s="59"/>
      <c r="AQ97" s="59"/>
      <c r="AR97" s="59"/>
      <c r="AS97" s="59"/>
      <c r="AT97" s="59"/>
      <c r="AU97" s="59"/>
    </row>
    <row r="98" spans="1:47">
      <c r="A98" s="59"/>
      <c r="B98" s="59"/>
      <c r="C98" s="59"/>
      <c r="D98" s="59"/>
      <c r="E98" s="59"/>
      <c r="F98" s="59"/>
      <c r="G98" s="59"/>
      <c r="H98" s="59"/>
      <c r="I98" s="59"/>
      <c r="J98" s="59"/>
      <c r="K98" s="59"/>
      <c r="L98" s="59"/>
      <c r="M98" s="59"/>
      <c r="N98" s="59"/>
      <c r="O98" s="59"/>
      <c r="P98" s="59"/>
      <c r="Q98" s="59"/>
      <c r="R98" s="59"/>
      <c r="S98" s="59"/>
      <c r="T98" s="59"/>
      <c r="U98" s="59"/>
      <c r="V98" s="59"/>
      <c r="W98" s="59"/>
      <c r="X98" s="59"/>
      <c r="Y98" s="59"/>
      <c r="Z98" s="59"/>
      <c r="AA98" s="59"/>
      <c r="AB98" s="59"/>
      <c r="AC98" s="59"/>
      <c r="AD98" s="59"/>
      <c r="AE98" s="59"/>
      <c r="AF98" s="59"/>
      <c r="AG98" s="59"/>
      <c r="AH98" s="59"/>
      <c r="AI98" s="59"/>
      <c r="AJ98" s="59"/>
      <c r="AK98" s="59"/>
      <c r="AL98" s="59"/>
      <c r="AM98" s="59"/>
      <c r="AN98" s="59"/>
      <c r="AO98" s="59"/>
      <c r="AP98" s="59"/>
      <c r="AQ98" s="59"/>
      <c r="AR98" s="59"/>
      <c r="AS98" s="59"/>
      <c r="AT98" s="59"/>
      <c r="AU98" s="59"/>
    </row>
    <row r="99" spans="1:47">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row>
    <row r="100" spans="1:47">
      <c r="A100" s="59"/>
      <c r="B100" s="59"/>
      <c r="C100" s="59"/>
      <c r="D100" s="59"/>
      <c r="E100" s="59"/>
      <c r="F100" s="59"/>
      <c r="G100" s="59"/>
      <c r="H100" s="59"/>
      <c r="I100" s="59"/>
      <c r="J100" s="59"/>
      <c r="K100" s="59"/>
      <c r="L100" s="59"/>
      <c r="M100" s="59"/>
      <c r="N100" s="59"/>
      <c r="O100" s="59"/>
      <c r="P100" s="59"/>
      <c r="Q100" s="59"/>
      <c r="R100" s="59"/>
      <c r="S100" s="59"/>
      <c r="T100" s="59"/>
      <c r="U100" s="59"/>
      <c r="V100" s="59"/>
      <c r="W100" s="59"/>
      <c r="X100" s="59"/>
      <c r="Y100" s="59"/>
      <c r="Z100" s="59"/>
      <c r="AA100" s="59"/>
      <c r="AB100" s="59"/>
      <c r="AC100" s="59"/>
      <c r="AD100" s="59"/>
      <c r="AE100" s="59"/>
      <c r="AF100" s="59"/>
      <c r="AG100" s="59"/>
      <c r="AH100" s="59"/>
      <c r="AI100" s="59"/>
      <c r="AJ100" s="59"/>
      <c r="AK100" s="59"/>
      <c r="AL100" s="59"/>
      <c r="AM100" s="59"/>
      <c r="AN100" s="59"/>
      <c r="AO100" s="59"/>
      <c r="AP100" s="59"/>
      <c r="AQ100" s="59"/>
      <c r="AR100" s="59"/>
      <c r="AS100" s="59"/>
      <c r="AT100" s="59"/>
      <c r="AU100" s="59"/>
    </row>
    <row r="101" spans="1:47">
      <c r="A101" s="59"/>
      <c r="B101" s="59"/>
      <c r="C101" s="59"/>
      <c r="D101" s="59"/>
      <c r="E101" s="59"/>
      <c r="F101" s="59"/>
      <c r="G101" s="59"/>
      <c r="H101" s="59"/>
      <c r="I101" s="59"/>
      <c r="J101" s="59"/>
      <c r="K101" s="59"/>
      <c r="L101" s="59"/>
      <c r="M101" s="59"/>
      <c r="N101" s="59"/>
      <c r="O101" s="59"/>
      <c r="P101" s="59"/>
      <c r="Q101" s="59"/>
      <c r="R101" s="59"/>
      <c r="S101" s="59"/>
      <c r="T101" s="59"/>
      <c r="U101" s="59"/>
      <c r="V101" s="59"/>
      <c r="W101" s="59"/>
      <c r="X101" s="59"/>
      <c r="Y101" s="59"/>
      <c r="Z101" s="59"/>
      <c r="AA101" s="59"/>
      <c r="AB101" s="59"/>
      <c r="AC101" s="59"/>
      <c r="AD101" s="59"/>
      <c r="AE101" s="59"/>
      <c r="AF101" s="59"/>
      <c r="AG101" s="59"/>
      <c r="AH101" s="59"/>
      <c r="AI101" s="59"/>
      <c r="AJ101" s="59"/>
      <c r="AK101" s="59"/>
      <c r="AL101" s="59"/>
      <c r="AM101" s="59"/>
      <c r="AN101" s="59"/>
      <c r="AO101" s="59"/>
      <c r="AP101" s="59"/>
      <c r="AQ101" s="59"/>
      <c r="AR101" s="59"/>
      <c r="AS101" s="59"/>
      <c r="AT101" s="59"/>
      <c r="AU101" s="59"/>
    </row>
    <row r="102" spans="1:47">
      <c r="A102" s="59"/>
      <c r="B102" s="59"/>
      <c r="C102" s="59"/>
      <c r="D102" s="59"/>
      <c r="E102" s="59"/>
      <c r="F102" s="59"/>
      <c r="G102" s="59"/>
      <c r="H102" s="59"/>
      <c r="I102" s="59"/>
      <c r="J102" s="59"/>
      <c r="K102" s="59"/>
      <c r="L102" s="59"/>
      <c r="M102" s="59"/>
      <c r="N102" s="59"/>
      <c r="O102" s="59"/>
      <c r="P102" s="59"/>
      <c r="Q102" s="59"/>
      <c r="R102" s="59"/>
      <c r="S102" s="59"/>
      <c r="T102" s="59"/>
      <c r="U102" s="59"/>
      <c r="V102" s="59"/>
      <c r="W102" s="59"/>
      <c r="X102" s="59"/>
      <c r="Y102" s="59"/>
      <c r="Z102" s="59"/>
      <c r="AA102" s="59"/>
      <c r="AB102" s="59"/>
      <c r="AC102" s="59"/>
      <c r="AD102" s="59"/>
      <c r="AE102" s="59"/>
      <c r="AF102" s="59"/>
      <c r="AG102" s="59"/>
      <c r="AH102" s="59"/>
      <c r="AI102" s="59"/>
      <c r="AJ102" s="59"/>
      <c r="AK102" s="59"/>
      <c r="AL102" s="59"/>
      <c r="AM102" s="59"/>
      <c r="AN102" s="59"/>
      <c r="AO102" s="59"/>
      <c r="AP102" s="59"/>
      <c r="AQ102" s="59"/>
      <c r="AR102" s="59"/>
      <c r="AS102" s="59"/>
      <c r="AT102" s="59"/>
      <c r="AU102" s="59"/>
    </row>
    <row r="103" spans="1:47">
      <c r="A103" s="59"/>
      <c r="B103" s="59"/>
      <c r="C103" s="59"/>
      <c r="D103" s="59"/>
      <c r="E103" s="59"/>
      <c r="F103" s="59"/>
      <c r="G103" s="59"/>
      <c r="H103" s="59"/>
      <c r="I103" s="59"/>
      <c r="J103" s="59"/>
      <c r="K103" s="59"/>
      <c r="L103" s="59"/>
      <c r="M103" s="59"/>
      <c r="N103" s="59"/>
      <c r="O103" s="59"/>
      <c r="P103" s="59"/>
      <c r="Q103" s="59"/>
      <c r="R103" s="59"/>
      <c r="S103" s="59"/>
      <c r="T103" s="59"/>
      <c r="U103" s="59"/>
      <c r="V103" s="59"/>
      <c r="W103" s="59"/>
      <c r="X103" s="59"/>
      <c r="Y103" s="59"/>
      <c r="Z103" s="59"/>
      <c r="AA103" s="59"/>
      <c r="AB103" s="59"/>
      <c r="AC103" s="59"/>
      <c r="AD103" s="59"/>
      <c r="AE103" s="59"/>
      <c r="AF103" s="59"/>
      <c r="AG103" s="59"/>
      <c r="AH103" s="59"/>
      <c r="AI103" s="59"/>
      <c r="AJ103" s="59"/>
      <c r="AK103" s="59"/>
      <c r="AL103" s="59"/>
      <c r="AM103" s="59"/>
      <c r="AN103" s="59"/>
      <c r="AO103" s="59"/>
      <c r="AP103" s="59"/>
      <c r="AQ103" s="59"/>
      <c r="AR103" s="59"/>
      <c r="AS103" s="59"/>
      <c r="AT103" s="59"/>
      <c r="AU103" s="59"/>
    </row>
    <row r="104" spans="1:47">
      <c r="A104" s="59"/>
      <c r="B104" s="59"/>
      <c r="C104" s="59"/>
      <c r="D104" s="59"/>
      <c r="E104" s="59"/>
      <c r="F104" s="59"/>
      <c r="G104" s="59"/>
      <c r="H104" s="59"/>
      <c r="I104" s="59"/>
      <c r="J104" s="59"/>
      <c r="K104" s="59"/>
      <c r="L104" s="59"/>
      <c r="M104" s="59"/>
      <c r="N104" s="59"/>
      <c r="O104" s="59"/>
      <c r="P104" s="59"/>
      <c r="Q104" s="59"/>
      <c r="R104" s="59"/>
      <c r="S104" s="59"/>
      <c r="T104" s="59"/>
      <c r="U104" s="59"/>
      <c r="V104" s="59"/>
      <c r="W104" s="59"/>
      <c r="X104" s="59"/>
      <c r="Y104" s="59"/>
      <c r="Z104" s="59"/>
      <c r="AA104" s="59"/>
      <c r="AB104" s="59"/>
      <c r="AC104" s="59"/>
      <c r="AD104" s="59"/>
      <c r="AE104" s="59"/>
      <c r="AF104" s="59"/>
      <c r="AG104" s="59"/>
      <c r="AH104" s="59"/>
      <c r="AI104" s="59"/>
      <c r="AJ104" s="59"/>
      <c r="AK104" s="59"/>
      <c r="AL104" s="59"/>
      <c r="AM104" s="59"/>
      <c r="AN104" s="59"/>
      <c r="AO104" s="59"/>
      <c r="AP104" s="59"/>
      <c r="AQ104" s="59"/>
      <c r="AR104" s="59"/>
      <c r="AS104" s="59"/>
      <c r="AT104" s="59"/>
      <c r="AU104" s="59"/>
    </row>
    <row r="105" spans="1:47">
      <c r="A105" s="59"/>
      <c r="B105" s="59"/>
      <c r="C105" s="59"/>
      <c r="D105" s="59"/>
      <c r="E105" s="59"/>
      <c r="F105" s="59"/>
      <c r="G105" s="59"/>
      <c r="H105" s="59"/>
      <c r="I105" s="59"/>
      <c r="J105" s="59"/>
      <c r="K105" s="59"/>
      <c r="L105" s="59"/>
      <c r="M105" s="59"/>
      <c r="N105" s="59"/>
      <c r="O105" s="59"/>
      <c r="P105" s="59"/>
      <c r="Q105" s="59"/>
      <c r="R105" s="59"/>
      <c r="S105" s="59"/>
      <c r="T105" s="59"/>
      <c r="U105" s="59"/>
      <c r="V105" s="59"/>
      <c r="W105" s="59"/>
      <c r="X105" s="59"/>
      <c r="Y105" s="59"/>
      <c r="Z105" s="59"/>
      <c r="AA105" s="59"/>
      <c r="AB105" s="59"/>
      <c r="AC105" s="59"/>
      <c r="AD105" s="59"/>
      <c r="AE105" s="59"/>
      <c r="AF105" s="59"/>
      <c r="AG105" s="59"/>
      <c r="AH105" s="59"/>
      <c r="AI105" s="59"/>
      <c r="AJ105" s="59"/>
      <c r="AK105" s="59"/>
      <c r="AL105" s="59"/>
      <c r="AM105" s="59"/>
      <c r="AN105" s="59"/>
      <c r="AO105" s="59"/>
      <c r="AP105" s="59"/>
      <c r="AQ105" s="59"/>
      <c r="AR105" s="59"/>
      <c r="AS105" s="59"/>
      <c r="AT105" s="59"/>
      <c r="AU105" s="59"/>
    </row>
    <row r="106" spans="1:47">
      <c r="A106" s="59"/>
      <c r="B106" s="59"/>
      <c r="C106" s="59"/>
      <c r="D106" s="59"/>
      <c r="E106" s="59"/>
      <c r="F106" s="59"/>
      <c r="G106" s="59"/>
      <c r="H106" s="59"/>
      <c r="I106" s="59"/>
      <c r="J106" s="59"/>
      <c r="K106" s="59"/>
      <c r="L106" s="59"/>
      <c r="M106" s="59"/>
      <c r="N106" s="59"/>
      <c r="O106" s="59"/>
      <c r="P106" s="59"/>
      <c r="Q106" s="59"/>
      <c r="R106" s="59"/>
      <c r="S106" s="59"/>
      <c r="T106" s="59"/>
      <c r="U106" s="59"/>
      <c r="V106" s="59"/>
      <c r="W106" s="59"/>
      <c r="X106" s="59"/>
      <c r="Y106" s="59"/>
      <c r="Z106" s="59"/>
      <c r="AA106" s="59"/>
      <c r="AB106" s="59"/>
      <c r="AC106" s="59"/>
      <c r="AD106" s="59"/>
      <c r="AE106" s="59"/>
      <c r="AF106" s="59"/>
      <c r="AG106" s="59"/>
      <c r="AH106" s="59"/>
      <c r="AI106" s="59"/>
      <c r="AJ106" s="59"/>
      <c r="AK106" s="59"/>
      <c r="AL106" s="59"/>
      <c r="AM106" s="59"/>
      <c r="AN106" s="59"/>
      <c r="AO106" s="59"/>
      <c r="AP106" s="59"/>
      <c r="AQ106" s="59"/>
      <c r="AR106" s="59"/>
      <c r="AS106" s="59"/>
      <c r="AT106" s="59"/>
      <c r="AU106" s="59"/>
    </row>
    <row r="107" spans="1:47">
      <c r="A107" s="59"/>
      <c r="B107" s="59"/>
      <c r="C107" s="59"/>
      <c r="D107" s="59"/>
      <c r="E107" s="59"/>
      <c r="F107" s="59"/>
      <c r="G107" s="59"/>
      <c r="H107" s="59"/>
      <c r="I107" s="59"/>
      <c r="J107" s="59"/>
      <c r="K107" s="59"/>
      <c r="L107" s="59"/>
      <c r="M107" s="59"/>
      <c r="N107" s="59"/>
      <c r="O107" s="59"/>
      <c r="P107" s="59"/>
      <c r="Q107" s="59"/>
      <c r="R107" s="59"/>
      <c r="S107" s="59"/>
      <c r="T107" s="59"/>
      <c r="U107" s="59"/>
      <c r="V107" s="59"/>
      <c r="W107" s="59"/>
      <c r="X107" s="59"/>
      <c r="Y107" s="59"/>
      <c r="Z107" s="59"/>
      <c r="AA107" s="59"/>
      <c r="AB107" s="59"/>
      <c r="AC107" s="59"/>
      <c r="AD107" s="59"/>
      <c r="AE107" s="59"/>
      <c r="AF107" s="59"/>
      <c r="AG107" s="59"/>
      <c r="AH107" s="59"/>
      <c r="AI107" s="59"/>
      <c r="AJ107" s="59"/>
      <c r="AK107" s="59"/>
      <c r="AL107" s="59"/>
      <c r="AM107" s="59"/>
      <c r="AN107" s="59"/>
      <c r="AO107" s="59"/>
      <c r="AP107" s="59"/>
      <c r="AQ107" s="59"/>
      <c r="AR107" s="59"/>
      <c r="AS107" s="59"/>
      <c r="AT107" s="59"/>
      <c r="AU107" s="59"/>
    </row>
    <row r="108" spans="1:47">
      <c r="A108" s="59"/>
      <c r="B108" s="59"/>
      <c r="C108" s="59"/>
      <c r="D108" s="59"/>
      <c r="E108" s="59"/>
      <c r="F108" s="59"/>
      <c r="G108" s="59"/>
      <c r="H108" s="59"/>
      <c r="I108" s="59"/>
      <c r="J108" s="59"/>
      <c r="K108" s="59"/>
      <c r="L108" s="59"/>
      <c r="M108" s="59"/>
      <c r="N108" s="59"/>
      <c r="O108" s="59"/>
      <c r="P108" s="59"/>
      <c r="Q108" s="59"/>
      <c r="R108" s="59"/>
      <c r="S108" s="59"/>
      <c r="T108" s="59"/>
      <c r="U108" s="59"/>
      <c r="V108" s="59"/>
      <c r="W108" s="59"/>
      <c r="X108" s="59"/>
      <c r="Y108" s="59"/>
      <c r="Z108" s="59"/>
      <c r="AA108" s="59"/>
      <c r="AB108" s="59"/>
      <c r="AC108" s="59"/>
      <c r="AD108" s="59"/>
      <c r="AE108" s="59"/>
      <c r="AF108" s="59"/>
      <c r="AG108" s="59"/>
      <c r="AH108" s="59"/>
      <c r="AI108" s="59"/>
      <c r="AJ108" s="59"/>
      <c r="AK108" s="59"/>
      <c r="AL108" s="59"/>
      <c r="AM108" s="59"/>
      <c r="AN108" s="59"/>
      <c r="AO108" s="59"/>
      <c r="AP108" s="59"/>
      <c r="AQ108" s="59"/>
      <c r="AR108" s="59"/>
      <c r="AS108" s="59"/>
      <c r="AT108" s="59"/>
      <c r="AU108" s="59"/>
    </row>
    <row r="109" spans="1:47">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row>
    <row r="110" spans="1:47">
      <c r="A110" s="59"/>
      <c r="B110" s="59"/>
      <c r="C110" s="59"/>
      <c r="D110" s="59"/>
      <c r="E110" s="59"/>
      <c r="F110" s="59"/>
      <c r="G110" s="59"/>
      <c r="H110" s="59"/>
      <c r="I110" s="59"/>
      <c r="J110" s="59"/>
      <c r="K110" s="59"/>
      <c r="L110" s="59"/>
      <c r="M110" s="59"/>
      <c r="N110" s="59"/>
      <c r="O110" s="59"/>
      <c r="P110" s="59"/>
      <c r="Q110" s="59"/>
      <c r="R110" s="59"/>
      <c r="S110" s="59"/>
      <c r="T110" s="59"/>
      <c r="U110" s="59"/>
      <c r="V110" s="59"/>
      <c r="W110" s="59"/>
      <c r="X110" s="59"/>
      <c r="Y110" s="59"/>
      <c r="Z110" s="59"/>
      <c r="AA110" s="59"/>
      <c r="AB110" s="59"/>
      <c r="AC110" s="59"/>
      <c r="AD110" s="59"/>
      <c r="AE110" s="59"/>
      <c r="AF110" s="59"/>
      <c r="AG110" s="59"/>
      <c r="AH110" s="59"/>
      <c r="AI110" s="59"/>
      <c r="AJ110" s="59"/>
      <c r="AK110" s="59"/>
      <c r="AL110" s="59"/>
      <c r="AM110" s="59"/>
      <c r="AN110" s="59"/>
      <c r="AO110" s="59"/>
      <c r="AP110" s="59"/>
      <c r="AQ110" s="59"/>
      <c r="AR110" s="59"/>
      <c r="AS110" s="59"/>
      <c r="AT110" s="59"/>
      <c r="AU110" s="59"/>
    </row>
    <row r="111" spans="1:47">
      <c r="A111" s="59"/>
      <c r="B111" s="59"/>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c r="AA111" s="59"/>
      <c r="AB111" s="59"/>
      <c r="AC111" s="59"/>
      <c r="AD111" s="59"/>
      <c r="AE111" s="59"/>
      <c r="AF111" s="59"/>
      <c r="AG111" s="59"/>
      <c r="AH111" s="59"/>
      <c r="AI111" s="59"/>
      <c r="AJ111" s="59"/>
      <c r="AK111" s="59"/>
      <c r="AL111" s="59"/>
      <c r="AM111" s="59"/>
      <c r="AN111" s="59"/>
      <c r="AO111" s="59"/>
      <c r="AP111" s="59"/>
      <c r="AQ111" s="59"/>
      <c r="AR111" s="59"/>
      <c r="AS111" s="59"/>
      <c r="AT111" s="59"/>
      <c r="AU111" s="59"/>
    </row>
    <row r="112" spans="1:47">
      <c r="A112" s="59"/>
      <c r="B112" s="59"/>
      <c r="C112" s="59"/>
      <c r="D112" s="59"/>
      <c r="E112" s="59"/>
      <c r="F112" s="59"/>
      <c r="G112" s="59"/>
      <c r="H112" s="59"/>
      <c r="I112" s="59"/>
      <c r="J112" s="59"/>
      <c r="K112" s="59"/>
      <c r="L112" s="59"/>
      <c r="M112" s="59"/>
      <c r="N112" s="59"/>
      <c r="O112" s="59"/>
      <c r="P112" s="59"/>
      <c r="Q112" s="59"/>
      <c r="R112" s="59"/>
      <c r="S112" s="59"/>
      <c r="T112" s="59"/>
      <c r="U112" s="59"/>
      <c r="V112" s="59"/>
      <c r="W112" s="59"/>
      <c r="X112" s="59"/>
      <c r="Y112" s="59"/>
      <c r="Z112" s="59"/>
      <c r="AA112" s="59"/>
      <c r="AB112" s="59"/>
      <c r="AC112" s="59"/>
      <c r="AD112" s="59"/>
      <c r="AE112" s="59"/>
      <c r="AF112" s="59"/>
      <c r="AG112" s="59"/>
      <c r="AH112" s="59"/>
      <c r="AI112" s="59"/>
      <c r="AJ112" s="59"/>
      <c r="AK112" s="59"/>
      <c r="AL112" s="59"/>
      <c r="AM112" s="59"/>
      <c r="AN112" s="59"/>
      <c r="AO112" s="59"/>
      <c r="AP112" s="59"/>
      <c r="AQ112" s="59"/>
      <c r="AR112" s="59"/>
      <c r="AS112" s="59"/>
      <c r="AT112" s="59"/>
      <c r="AU112" s="59"/>
    </row>
    <row r="113" spans="1:47">
      <c r="A113" s="59"/>
      <c r="B113" s="59"/>
      <c r="C113" s="59"/>
      <c r="D113" s="59"/>
      <c r="E113" s="59"/>
      <c r="F113" s="59"/>
      <c r="G113" s="59"/>
      <c r="H113" s="59"/>
      <c r="I113" s="59"/>
      <c r="J113" s="59"/>
      <c r="K113" s="59"/>
      <c r="L113" s="59"/>
      <c r="M113" s="59"/>
      <c r="N113" s="59"/>
      <c r="O113" s="59"/>
      <c r="P113" s="59"/>
      <c r="Q113" s="59"/>
      <c r="R113" s="59"/>
      <c r="S113" s="59"/>
      <c r="T113" s="59"/>
      <c r="U113" s="59"/>
      <c r="V113" s="59"/>
      <c r="W113" s="59"/>
      <c r="X113" s="59"/>
      <c r="Y113" s="59"/>
      <c r="Z113" s="59"/>
      <c r="AA113" s="59"/>
      <c r="AB113" s="59"/>
      <c r="AC113" s="59"/>
      <c r="AD113" s="59"/>
      <c r="AE113" s="59"/>
      <c r="AF113" s="59"/>
      <c r="AG113" s="59"/>
      <c r="AH113" s="59"/>
      <c r="AI113" s="59"/>
      <c r="AJ113" s="59"/>
      <c r="AK113" s="59"/>
      <c r="AL113" s="59"/>
      <c r="AM113" s="59"/>
      <c r="AN113" s="59"/>
      <c r="AO113" s="59"/>
      <c r="AP113" s="59"/>
      <c r="AQ113" s="59"/>
      <c r="AR113" s="59"/>
      <c r="AS113" s="59"/>
      <c r="AT113" s="59"/>
      <c r="AU113" s="59"/>
    </row>
    <row r="114" spans="1:47">
      <c r="A114" s="59"/>
      <c r="B114" s="59"/>
      <c r="C114" s="59"/>
      <c r="D114" s="59"/>
      <c r="E114" s="59"/>
      <c r="F114" s="59"/>
      <c r="G114" s="59"/>
      <c r="H114" s="59"/>
      <c r="I114" s="59"/>
      <c r="J114" s="59"/>
      <c r="K114" s="59"/>
      <c r="L114" s="59"/>
      <c r="M114" s="59"/>
      <c r="N114" s="59"/>
      <c r="O114" s="59"/>
      <c r="P114" s="59"/>
      <c r="Q114" s="59"/>
      <c r="R114" s="59"/>
      <c r="S114" s="59"/>
      <c r="T114" s="59"/>
      <c r="U114" s="59"/>
      <c r="V114" s="59"/>
      <c r="W114" s="59"/>
      <c r="X114" s="59"/>
      <c r="Y114" s="59"/>
      <c r="Z114" s="59"/>
      <c r="AA114" s="59"/>
      <c r="AB114" s="59"/>
      <c r="AC114" s="59"/>
      <c r="AD114" s="59"/>
      <c r="AE114" s="59"/>
      <c r="AF114" s="59"/>
      <c r="AG114" s="59"/>
      <c r="AH114" s="59"/>
      <c r="AI114" s="59"/>
      <c r="AJ114" s="59"/>
      <c r="AK114" s="59"/>
      <c r="AL114" s="59"/>
      <c r="AM114" s="59"/>
      <c r="AN114" s="59"/>
      <c r="AO114" s="59"/>
      <c r="AP114" s="59"/>
      <c r="AQ114" s="59"/>
      <c r="AR114" s="59"/>
      <c r="AS114" s="59"/>
      <c r="AT114" s="59"/>
      <c r="AU114" s="59"/>
    </row>
    <row r="115" spans="1:47">
      <c r="A115" s="59"/>
      <c r="B115" s="59"/>
      <c r="C115" s="59"/>
      <c r="D115" s="59"/>
      <c r="E115" s="59"/>
      <c r="F115" s="59"/>
      <c r="G115" s="59"/>
      <c r="H115" s="59"/>
      <c r="I115" s="59"/>
      <c r="J115" s="59"/>
      <c r="K115" s="59"/>
      <c r="L115" s="59"/>
      <c r="M115" s="59"/>
      <c r="N115" s="59"/>
      <c r="O115" s="59"/>
      <c r="P115" s="59"/>
      <c r="Q115" s="59"/>
      <c r="R115" s="59"/>
      <c r="S115" s="59"/>
      <c r="T115" s="59"/>
      <c r="U115" s="59"/>
      <c r="V115" s="59"/>
      <c r="W115" s="59"/>
      <c r="X115" s="59"/>
      <c r="Y115" s="59"/>
      <c r="Z115" s="59"/>
      <c r="AA115" s="59"/>
      <c r="AB115" s="59"/>
      <c r="AC115" s="59"/>
      <c r="AD115" s="59"/>
      <c r="AE115" s="59"/>
      <c r="AF115" s="59"/>
      <c r="AG115" s="59"/>
      <c r="AH115" s="59"/>
      <c r="AI115" s="59"/>
      <c r="AJ115" s="59"/>
      <c r="AK115" s="59"/>
      <c r="AL115" s="59"/>
      <c r="AM115" s="59"/>
      <c r="AN115" s="59"/>
      <c r="AO115" s="59"/>
      <c r="AP115" s="59"/>
      <c r="AQ115" s="59"/>
      <c r="AR115" s="59"/>
      <c r="AS115" s="59"/>
      <c r="AT115" s="59"/>
      <c r="AU115" s="59"/>
    </row>
    <row r="116" spans="1:47">
      <c r="A116" s="59"/>
      <c r="B116" s="59"/>
      <c r="C116" s="59"/>
      <c r="D116" s="59"/>
      <c r="E116" s="59"/>
      <c r="F116" s="59"/>
      <c r="G116" s="59"/>
      <c r="H116" s="59"/>
      <c r="I116" s="59"/>
      <c r="J116" s="59"/>
      <c r="K116" s="59"/>
      <c r="L116" s="59"/>
      <c r="M116" s="59"/>
      <c r="N116" s="59"/>
      <c r="O116" s="59"/>
      <c r="P116" s="59"/>
      <c r="Q116" s="59"/>
      <c r="R116" s="59"/>
      <c r="S116" s="59"/>
      <c r="T116" s="59"/>
      <c r="U116" s="59"/>
      <c r="V116" s="59"/>
      <c r="W116" s="59"/>
      <c r="X116" s="59"/>
      <c r="Y116" s="59"/>
      <c r="Z116" s="59"/>
      <c r="AA116" s="59"/>
      <c r="AB116" s="59"/>
      <c r="AC116" s="59"/>
      <c r="AD116" s="59"/>
      <c r="AE116" s="59"/>
      <c r="AF116" s="59"/>
      <c r="AG116" s="59"/>
      <c r="AH116" s="59"/>
      <c r="AI116" s="59"/>
      <c r="AJ116" s="59"/>
      <c r="AK116" s="59"/>
      <c r="AL116" s="59"/>
      <c r="AM116" s="59"/>
      <c r="AN116" s="59"/>
      <c r="AO116" s="59"/>
      <c r="AP116" s="59"/>
      <c r="AQ116" s="59"/>
      <c r="AR116" s="59"/>
      <c r="AS116" s="59"/>
      <c r="AT116" s="59"/>
      <c r="AU116" s="59"/>
    </row>
    <row r="117" spans="1:47">
      <c r="A117" s="59"/>
      <c r="B117" s="59"/>
      <c r="C117" s="59"/>
      <c r="D117" s="59"/>
      <c r="E117" s="59"/>
      <c r="F117" s="59"/>
      <c r="G117" s="59"/>
      <c r="H117" s="59"/>
      <c r="I117" s="59"/>
      <c r="J117" s="59"/>
      <c r="K117" s="59"/>
      <c r="L117" s="59"/>
      <c r="M117" s="59"/>
      <c r="N117" s="59"/>
      <c r="O117" s="59"/>
      <c r="P117" s="59"/>
      <c r="Q117" s="59"/>
      <c r="R117" s="59"/>
      <c r="S117" s="59"/>
      <c r="T117" s="59"/>
      <c r="U117" s="59"/>
      <c r="V117" s="59"/>
      <c r="W117" s="59"/>
      <c r="X117" s="59"/>
      <c r="Y117" s="59"/>
      <c r="Z117" s="59"/>
      <c r="AA117" s="59"/>
      <c r="AB117" s="59"/>
      <c r="AC117" s="59"/>
      <c r="AD117" s="59"/>
      <c r="AE117" s="59"/>
      <c r="AF117" s="59"/>
      <c r="AG117" s="59"/>
      <c r="AH117" s="59"/>
      <c r="AI117" s="59"/>
      <c r="AJ117" s="59"/>
      <c r="AK117" s="59"/>
      <c r="AL117" s="59"/>
      <c r="AM117" s="59"/>
      <c r="AN117" s="59"/>
      <c r="AO117" s="59"/>
      <c r="AP117" s="59"/>
      <c r="AQ117" s="59"/>
      <c r="AR117" s="59"/>
      <c r="AS117" s="59"/>
      <c r="AT117" s="59"/>
      <c r="AU117" s="59"/>
    </row>
    <row r="118" spans="1:47">
      <c r="A118" s="59"/>
      <c r="B118" s="59"/>
      <c r="C118" s="59"/>
      <c r="D118" s="59"/>
      <c r="E118" s="59"/>
      <c r="F118" s="59"/>
      <c r="G118" s="59"/>
      <c r="H118" s="59"/>
      <c r="I118" s="59"/>
      <c r="J118" s="59"/>
      <c r="K118" s="59"/>
      <c r="L118" s="59"/>
      <c r="M118" s="59"/>
      <c r="N118" s="59"/>
      <c r="O118" s="59"/>
      <c r="P118" s="59"/>
      <c r="Q118" s="59"/>
      <c r="R118" s="59"/>
      <c r="S118" s="59"/>
      <c r="T118" s="59"/>
      <c r="U118" s="59"/>
      <c r="V118" s="59"/>
      <c r="W118" s="59"/>
      <c r="X118" s="59"/>
      <c r="Y118" s="59"/>
      <c r="Z118" s="59"/>
      <c r="AA118" s="59"/>
      <c r="AB118" s="59"/>
      <c r="AC118" s="59"/>
      <c r="AD118" s="59"/>
      <c r="AE118" s="59"/>
      <c r="AF118" s="59"/>
      <c r="AG118" s="59"/>
      <c r="AH118" s="59"/>
      <c r="AI118" s="59"/>
      <c r="AJ118" s="59"/>
      <c r="AK118" s="59"/>
      <c r="AL118" s="59"/>
      <c r="AM118" s="59"/>
      <c r="AN118" s="59"/>
      <c r="AO118" s="59"/>
      <c r="AP118" s="59"/>
      <c r="AQ118" s="59"/>
      <c r="AR118" s="59"/>
      <c r="AS118" s="59"/>
      <c r="AT118" s="59"/>
      <c r="AU118" s="59"/>
    </row>
    <row r="119" spans="1:47">
      <c r="A119" s="59"/>
      <c r="B119" s="59"/>
      <c r="C119" s="59"/>
      <c r="D119" s="59"/>
      <c r="E119" s="59"/>
      <c r="F119" s="59"/>
      <c r="G119" s="59"/>
      <c r="H119" s="59"/>
      <c r="I119" s="59"/>
      <c r="J119" s="59"/>
      <c r="K119" s="59"/>
      <c r="L119" s="59"/>
      <c r="M119" s="59"/>
      <c r="N119" s="59"/>
      <c r="O119" s="59"/>
      <c r="P119" s="59"/>
      <c r="Q119" s="59"/>
      <c r="R119" s="59"/>
      <c r="S119" s="59"/>
      <c r="T119" s="59"/>
      <c r="U119" s="59"/>
      <c r="V119" s="59"/>
      <c r="W119" s="59"/>
      <c r="X119" s="59"/>
      <c r="Y119" s="59"/>
      <c r="Z119" s="59"/>
      <c r="AA119" s="59"/>
      <c r="AB119" s="59"/>
      <c r="AC119" s="59"/>
      <c r="AD119" s="59"/>
      <c r="AE119" s="59"/>
      <c r="AF119" s="59"/>
      <c r="AG119" s="59"/>
      <c r="AH119" s="59"/>
      <c r="AI119" s="59"/>
      <c r="AJ119" s="59"/>
      <c r="AK119" s="59"/>
      <c r="AL119" s="59"/>
      <c r="AM119" s="59"/>
      <c r="AN119" s="59"/>
      <c r="AO119" s="59"/>
      <c r="AP119" s="59"/>
      <c r="AQ119" s="59"/>
      <c r="AR119" s="59"/>
      <c r="AS119" s="59"/>
      <c r="AT119" s="59"/>
      <c r="AU119" s="59"/>
    </row>
    <row r="120" spans="1:47">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row>
    <row r="121" spans="1:47">
      <c r="A121" s="59"/>
      <c r="B121" s="59"/>
      <c r="C121" s="59"/>
      <c r="D121" s="59"/>
      <c r="E121" s="59"/>
      <c r="F121" s="59"/>
      <c r="G121" s="59"/>
      <c r="H121" s="59"/>
      <c r="I121" s="59"/>
      <c r="J121" s="59"/>
      <c r="K121" s="59"/>
      <c r="L121" s="59"/>
      <c r="M121" s="59"/>
      <c r="N121" s="59"/>
      <c r="O121" s="59"/>
      <c r="P121" s="59"/>
      <c r="Q121" s="59"/>
      <c r="R121" s="59"/>
      <c r="S121" s="59"/>
      <c r="T121" s="59"/>
      <c r="U121" s="59"/>
      <c r="V121" s="59"/>
      <c r="W121" s="59"/>
      <c r="X121" s="59"/>
      <c r="Y121" s="59"/>
      <c r="Z121" s="59"/>
      <c r="AA121" s="59"/>
      <c r="AB121" s="59"/>
      <c r="AC121" s="59"/>
      <c r="AD121" s="59"/>
      <c r="AE121" s="59"/>
      <c r="AF121" s="59"/>
      <c r="AG121" s="59"/>
      <c r="AH121" s="59"/>
      <c r="AI121" s="59"/>
      <c r="AJ121" s="59"/>
      <c r="AK121" s="59"/>
      <c r="AL121" s="59"/>
      <c r="AM121" s="59"/>
      <c r="AN121" s="59"/>
      <c r="AO121" s="59"/>
      <c r="AP121" s="59"/>
      <c r="AQ121" s="59"/>
      <c r="AR121" s="59"/>
      <c r="AS121" s="59"/>
      <c r="AT121" s="59"/>
      <c r="AU121" s="59"/>
    </row>
    <row r="122" spans="1:47">
      <c r="A122" s="59"/>
      <c r="B122" s="59"/>
      <c r="C122" s="59"/>
      <c r="D122" s="59"/>
      <c r="E122" s="59"/>
      <c r="F122" s="59"/>
      <c r="G122" s="59"/>
      <c r="H122" s="59"/>
      <c r="I122" s="59"/>
      <c r="J122" s="59"/>
      <c r="K122" s="59"/>
      <c r="L122" s="59"/>
      <c r="M122" s="59"/>
      <c r="N122" s="59"/>
      <c r="O122" s="59"/>
      <c r="P122" s="59"/>
      <c r="Q122" s="59"/>
      <c r="R122" s="59"/>
      <c r="S122" s="59"/>
      <c r="T122" s="59"/>
      <c r="U122" s="59"/>
      <c r="V122" s="59"/>
      <c r="W122" s="59"/>
      <c r="X122" s="59"/>
      <c r="Y122" s="59"/>
      <c r="Z122" s="59"/>
      <c r="AA122" s="59"/>
      <c r="AB122" s="59"/>
      <c r="AC122" s="59"/>
      <c r="AD122" s="59"/>
      <c r="AE122" s="59"/>
      <c r="AF122" s="59"/>
      <c r="AG122" s="59"/>
      <c r="AH122" s="59"/>
      <c r="AI122" s="59"/>
      <c r="AJ122" s="59"/>
      <c r="AK122" s="59"/>
      <c r="AL122" s="59"/>
      <c r="AM122" s="59"/>
      <c r="AN122" s="59"/>
      <c r="AO122" s="59"/>
      <c r="AP122" s="59"/>
      <c r="AQ122" s="59"/>
      <c r="AR122" s="59"/>
      <c r="AS122" s="59"/>
      <c r="AT122" s="59"/>
      <c r="AU122" s="59"/>
    </row>
    <row r="123" spans="1:47">
      <c r="A123" s="59"/>
      <c r="B123" s="59"/>
      <c r="C123" s="59"/>
      <c r="D123" s="59"/>
      <c r="E123" s="59"/>
      <c r="F123" s="59"/>
      <c r="G123" s="59"/>
      <c r="H123" s="59"/>
      <c r="I123" s="59"/>
      <c r="J123" s="59"/>
      <c r="K123" s="59"/>
      <c r="L123" s="59"/>
      <c r="M123" s="59"/>
      <c r="N123" s="59"/>
      <c r="O123" s="59"/>
      <c r="P123" s="59"/>
      <c r="Q123" s="59"/>
      <c r="R123" s="59"/>
      <c r="S123" s="59"/>
      <c r="T123" s="59"/>
      <c r="U123" s="59"/>
      <c r="V123" s="59"/>
      <c r="W123" s="59"/>
      <c r="X123" s="59"/>
      <c r="Y123" s="59"/>
      <c r="Z123" s="59"/>
      <c r="AA123" s="59"/>
      <c r="AB123" s="59"/>
      <c r="AC123" s="59"/>
      <c r="AD123" s="59"/>
      <c r="AE123" s="59"/>
      <c r="AF123" s="59"/>
      <c r="AG123" s="59"/>
      <c r="AH123" s="59"/>
      <c r="AI123" s="59"/>
      <c r="AJ123" s="59"/>
      <c r="AK123" s="59"/>
      <c r="AL123" s="59"/>
      <c r="AM123" s="59"/>
      <c r="AN123" s="59"/>
      <c r="AO123" s="59"/>
      <c r="AP123" s="59"/>
      <c r="AQ123" s="59"/>
      <c r="AR123" s="59"/>
      <c r="AS123" s="59"/>
      <c r="AT123" s="59"/>
      <c r="AU123" s="59"/>
    </row>
    <row r="124" spans="1:47">
      <c r="A124" s="59"/>
      <c r="B124" s="59"/>
      <c r="C124" s="59"/>
      <c r="D124" s="59"/>
      <c r="E124" s="59"/>
      <c r="F124" s="59"/>
      <c r="G124" s="59"/>
      <c r="H124" s="59"/>
      <c r="I124" s="59"/>
      <c r="J124" s="59"/>
      <c r="K124" s="59"/>
      <c r="L124" s="59"/>
      <c r="M124" s="59"/>
      <c r="N124" s="59"/>
      <c r="O124" s="59"/>
      <c r="P124" s="59"/>
      <c r="Q124" s="59"/>
      <c r="R124" s="59"/>
      <c r="S124" s="59"/>
      <c r="T124" s="59"/>
      <c r="U124" s="59"/>
      <c r="V124" s="59"/>
      <c r="W124" s="59"/>
      <c r="X124" s="59"/>
      <c r="Y124" s="59"/>
      <c r="Z124" s="59"/>
      <c r="AA124" s="59"/>
      <c r="AB124" s="59"/>
      <c r="AC124" s="59"/>
      <c r="AD124" s="59"/>
      <c r="AE124" s="59"/>
      <c r="AF124" s="59"/>
      <c r="AG124" s="59"/>
      <c r="AH124" s="59"/>
      <c r="AI124" s="59"/>
      <c r="AJ124" s="59"/>
      <c r="AK124" s="59"/>
      <c r="AL124" s="59"/>
      <c r="AM124" s="59"/>
      <c r="AN124" s="59"/>
      <c r="AO124" s="59"/>
      <c r="AP124" s="59"/>
      <c r="AQ124" s="59"/>
      <c r="AR124" s="59"/>
      <c r="AS124" s="59"/>
      <c r="AT124" s="59"/>
      <c r="AU124" s="59"/>
    </row>
    <row r="125" spans="1:47">
      <c r="A125" s="59"/>
      <c r="B125" s="59"/>
      <c r="C125" s="59"/>
      <c r="D125" s="59"/>
      <c r="E125" s="59"/>
      <c r="F125" s="59"/>
      <c r="G125" s="59"/>
      <c r="H125" s="59"/>
      <c r="I125" s="59"/>
      <c r="J125" s="59"/>
      <c r="K125" s="59"/>
      <c r="L125" s="59"/>
      <c r="M125" s="59"/>
      <c r="N125" s="59"/>
      <c r="O125" s="59"/>
      <c r="P125" s="59"/>
      <c r="Q125" s="59"/>
      <c r="R125" s="59"/>
      <c r="S125" s="59"/>
      <c r="T125" s="59"/>
      <c r="U125" s="59"/>
      <c r="V125" s="59"/>
      <c r="W125" s="59"/>
      <c r="X125" s="59"/>
      <c r="Y125" s="59"/>
      <c r="Z125" s="59"/>
      <c r="AA125" s="59"/>
      <c r="AB125" s="59"/>
      <c r="AC125" s="59"/>
      <c r="AD125" s="59"/>
      <c r="AE125" s="59"/>
      <c r="AF125" s="59"/>
      <c r="AG125" s="59"/>
      <c r="AH125" s="59"/>
      <c r="AI125" s="59"/>
      <c r="AJ125" s="59"/>
      <c r="AK125" s="59"/>
      <c r="AL125" s="59"/>
      <c r="AM125" s="59"/>
      <c r="AN125" s="59"/>
      <c r="AO125" s="59"/>
      <c r="AP125" s="59"/>
      <c r="AQ125" s="59"/>
      <c r="AR125" s="59"/>
      <c r="AS125" s="59"/>
      <c r="AT125" s="59"/>
      <c r="AU125" s="59"/>
    </row>
    <row r="126" spans="1:47">
      <c r="A126" s="59"/>
      <c r="B126" s="59"/>
      <c r="C126" s="59"/>
      <c r="D126" s="59"/>
      <c r="E126" s="59"/>
      <c r="F126" s="59"/>
      <c r="G126" s="59"/>
      <c r="H126" s="59"/>
      <c r="I126" s="59"/>
      <c r="J126" s="59"/>
      <c r="K126" s="59"/>
      <c r="L126" s="59"/>
      <c r="M126" s="59"/>
      <c r="N126" s="59"/>
      <c r="O126" s="59"/>
      <c r="P126" s="59"/>
      <c r="Q126" s="59"/>
      <c r="R126" s="59"/>
      <c r="S126" s="59"/>
      <c r="T126" s="59"/>
      <c r="U126" s="59"/>
      <c r="V126" s="59"/>
      <c r="W126" s="59"/>
      <c r="X126" s="59"/>
      <c r="Y126" s="59"/>
      <c r="Z126" s="59"/>
      <c r="AA126" s="59"/>
      <c r="AB126" s="59"/>
      <c r="AC126" s="59"/>
      <c r="AD126" s="59"/>
      <c r="AE126" s="59"/>
      <c r="AF126" s="59"/>
      <c r="AG126" s="59"/>
      <c r="AH126" s="59"/>
      <c r="AI126" s="59"/>
      <c r="AJ126" s="59"/>
      <c r="AK126" s="59"/>
      <c r="AL126" s="59"/>
      <c r="AM126" s="59"/>
      <c r="AN126" s="59"/>
      <c r="AO126" s="59"/>
      <c r="AP126" s="59"/>
      <c r="AQ126" s="59"/>
      <c r="AR126" s="59"/>
      <c r="AS126" s="59"/>
      <c r="AT126" s="59"/>
      <c r="AU126" s="59"/>
    </row>
    <row r="127" spans="1:47">
      <c r="A127" s="59"/>
      <c r="B127" s="59"/>
      <c r="C127" s="59"/>
      <c r="D127" s="59"/>
      <c r="E127" s="59"/>
      <c r="F127" s="59"/>
      <c r="G127" s="59"/>
      <c r="H127" s="59"/>
      <c r="I127" s="59"/>
      <c r="J127" s="59"/>
      <c r="K127" s="59"/>
      <c r="L127" s="59"/>
      <c r="M127" s="59"/>
      <c r="N127" s="59"/>
      <c r="O127" s="59"/>
      <c r="P127" s="59"/>
      <c r="Q127" s="59"/>
      <c r="R127" s="59"/>
      <c r="S127" s="59"/>
      <c r="T127" s="59"/>
      <c r="U127" s="59"/>
      <c r="V127" s="59"/>
      <c r="W127" s="59"/>
      <c r="X127" s="59"/>
      <c r="Y127" s="59"/>
      <c r="Z127" s="59"/>
      <c r="AA127" s="59"/>
      <c r="AB127" s="59"/>
      <c r="AC127" s="59"/>
      <c r="AD127" s="59"/>
      <c r="AE127" s="59"/>
      <c r="AF127" s="59"/>
      <c r="AG127" s="59"/>
      <c r="AH127" s="59"/>
      <c r="AI127" s="59"/>
      <c r="AJ127" s="59"/>
      <c r="AK127" s="59"/>
      <c r="AL127" s="59"/>
      <c r="AM127" s="59"/>
      <c r="AN127" s="59"/>
      <c r="AO127" s="59"/>
      <c r="AP127" s="59"/>
      <c r="AQ127" s="59"/>
      <c r="AR127" s="59"/>
      <c r="AS127" s="59"/>
      <c r="AT127" s="59"/>
      <c r="AU127" s="59"/>
    </row>
    <row r="128" spans="1:47">
      <c r="A128" s="59"/>
      <c r="B128" s="59"/>
      <c r="C128" s="59"/>
      <c r="D128" s="59"/>
      <c r="E128" s="59"/>
      <c r="F128" s="59"/>
      <c r="G128" s="59"/>
      <c r="H128" s="59"/>
      <c r="I128" s="59"/>
      <c r="J128" s="59"/>
      <c r="K128" s="59"/>
      <c r="L128" s="59"/>
      <c r="M128" s="59"/>
      <c r="N128" s="59"/>
      <c r="O128" s="59"/>
      <c r="P128" s="59"/>
      <c r="Q128" s="59"/>
      <c r="R128" s="59"/>
      <c r="S128" s="59"/>
      <c r="T128" s="59"/>
      <c r="U128" s="59"/>
      <c r="V128" s="59"/>
      <c r="W128" s="59"/>
      <c r="X128" s="59"/>
      <c r="Y128" s="59"/>
      <c r="Z128" s="59"/>
      <c r="AA128" s="59"/>
      <c r="AB128" s="59"/>
      <c r="AC128" s="59"/>
      <c r="AD128" s="59"/>
      <c r="AE128" s="59"/>
      <c r="AF128" s="59"/>
      <c r="AG128" s="59"/>
      <c r="AH128" s="59"/>
      <c r="AI128" s="59"/>
      <c r="AJ128" s="59"/>
      <c r="AK128" s="59"/>
      <c r="AL128" s="59"/>
      <c r="AM128" s="59"/>
      <c r="AN128" s="59"/>
      <c r="AO128" s="59"/>
      <c r="AP128" s="59"/>
      <c r="AQ128" s="59"/>
      <c r="AR128" s="59"/>
      <c r="AS128" s="59"/>
      <c r="AT128" s="59"/>
      <c r="AU128" s="59"/>
    </row>
    <row r="129" spans="1:47">
      <c r="A129" s="59"/>
      <c r="B129" s="59"/>
      <c r="C129" s="59"/>
      <c r="D129" s="59"/>
      <c r="E129" s="59"/>
      <c r="F129" s="59"/>
      <c r="G129" s="59"/>
      <c r="H129" s="59"/>
      <c r="I129" s="59"/>
      <c r="J129" s="59"/>
      <c r="K129" s="59"/>
      <c r="L129" s="59"/>
      <c r="M129" s="59"/>
      <c r="N129" s="59"/>
      <c r="O129" s="59"/>
      <c r="P129" s="59"/>
      <c r="Q129" s="59"/>
      <c r="R129" s="59"/>
      <c r="S129" s="59"/>
      <c r="T129" s="59"/>
      <c r="U129" s="59"/>
      <c r="V129" s="59"/>
      <c r="W129" s="59"/>
      <c r="X129" s="59"/>
      <c r="Y129" s="59"/>
      <c r="Z129" s="59"/>
      <c r="AA129" s="59"/>
      <c r="AB129" s="59"/>
      <c r="AC129" s="59"/>
      <c r="AD129" s="59"/>
      <c r="AE129" s="59"/>
      <c r="AF129" s="59"/>
      <c r="AG129" s="59"/>
      <c r="AH129" s="59"/>
      <c r="AI129" s="59"/>
      <c r="AJ129" s="59"/>
      <c r="AK129" s="59"/>
      <c r="AL129" s="59"/>
      <c r="AM129" s="59"/>
      <c r="AN129" s="59"/>
      <c r="AO129" s="59"/>
      <c r="AP129" s="59"/>
      <c r="AQ129" s="59"/>
      <c r="AR129" s="59"/>
      <c r="AS129" s="59"/>
      <c r="AT129" s="59"/>
      <c r="AU129" s="59"/>
    </row>
    <row r="130" spans="1:47">
      <c r="A130" s="59"/>
      <c r="B130" s="59"/>
      <c r="C130" s="59"/>
      <c r="D130" s="59"/>
      <c r="E130" s="59"/>
      <c r="F130" s="59"/>
      <c r="G130" s="59"/>
      <c r="H130" s="59"/>
      <c r="I130" s="59"/>
      <c r="J130" s="59"/>
      <c r="K130" s="59"/>
      <c r="L130" s="59"/>
      <c r="M130" s="59"/>
      <c r="N130" s="59"/>
      <c r="O130" s="59"/>
      <c r="P130" s="59"/>
      <c r="Q130" s="59"/>
      <c r="R130" s="59"/>
      <c r="S130" s="59"/>
      <c r="T130" s="59"/>
      <c r="U130" s="59"/>
      <c r="V130" s="59"/>
      <c r="W130" s="59"/>
      <c r="X130" s="59"/>
      <c r="Y130" s="59"/>
      <c r="Z130" s="59"/>
      <c r="AA130" s="59"/>
      <c r="AB130" s="59"/>
      <c r="AC130" s="59"/>
      <c r="AD130" s="59"/>
      <c r="AE130" s="59"/>
      <c r="AF130" s="59"/>
      <c r="AG130" s="59"/>
      <c r="AH130" s="59"/>
      <c r="AI130" s="59"/>
      <c r="AJ130" s="59"/>
      <c r="AK130" s="59"/>
      <c r="AL130" s="59"/>
      <c r="AM130" s="59"/>
      <c r="AN130" s="59"/>
      <c r="AO130" s="59"/>
      <c r="AP130" s="59"/>
      <c r="AQ130" s="59"/>
      <c r="AR130" s="59"/>
      <c r="AS130" s="59"/>
      <c r="AT130" s="59"/>
      <c r="AU130" s="59"/>
    </row>
    <row r="131" spans="1:47">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row>
    <row r="132" spans="1:47">
      <c r="A132" s="59"/>
      <c r="B132" s="59"/>
      <c r="C132" s="59"/>
      <c r="D132" s="59"/>
      <c r="E132" s="59"/>
      <c r="F132" s="59"/>
      <c r="G132" s="59"/>
      <c r="H132" s="59"/>
      <c r="I132" s="59"/>
      <c r="J132" s="59"/>
      <c r="K132" s="59"/>
      <c r="L132" s="59"/>
      <c r="M132" s="59"/>
      <c r="N132" s="59"/>
      <c r="O132" s="59"/>
      <c r="P132" s="59"/>
      <c r="Q132" s="59"/>
      <c r="R132" s="59"/>
      <c r="S132" s="59"/>
      <c r="T132" s="59"/>
      <c r="U132" s="59"/>
      <c r="V132" s="59"/>
      <c r="W132" s="59"/>
      <c r="X132" s="59"/>
      <c r="Y132" s="59"/>
      <c r="Z132" s="59"/>
      <c r="AA132" s="59"/>
      <c r="AB132" s="59"/>
      <c r="AC132" s="59"/>
      <c r="AD132" s="59"/>
      <c r="AE132" s="59"/>
      <c r="AF132" s="59"/>
      <c r="AG132" s="59"/>
      <c r="AH132" s="59"/>
      <c r="AI132" s="59"/>
      <c r="AJ132" s="59"/>
      <c r="AK132" s="59"/>
      <c r="AL132" s="59"/>
      <c r="AM132" s="59"/>
      <c r="AN132" s="59"/>
      <c r="AO132" s="59"/>
      <c r="AP132" s="59"/>
      <c r="AQ132" s="59"/>
      <c r="AR132" s="59"/>
      <c r="AS132" s="59"/>
      <c r="AT132" s="59"/>
      <c r="AU132" s="59"/>
    </row>
    <row r="133" spans="1:47">
      <c r="A133" s="59"/>
      <c r="B133" s="59"/>
      <c r="C133" s="59"/>
      <c r="D133" s="59"/>
      <c r="E133" s="59"/>
      <c r="F133" s="59"/>
      <c r="G133" s="59"/>
      <c r="H133" s="59"/>
      <c r="I133" s="59"/>
      <c r="J133" s="59"/>
      <c r="K133" s="59"/>
      <c r="L133" s="59"/>
      <c r="M133" s="59"/>
      <c r="N133" s="59"/>
      <c r="O133" s="59"/>
      <c r="P133" s="59"/>
      <c r="Q133" s="59"/>
      <c r="R133" s="59"/>
      <c r="S133" s="59"/>
      <c r="T133" s="59"/>
      <c r="U133" s="59"/>
      <c r="V133" s="59"/>
      <c r="W133" s="59"/>
      <c r="X133" s="59"/>
      <c r="Y133" s="59"/>
      <c r="Z133" s="59"/>
      <c r="AA133" s="59"/>
      <c r="AB133" s="59"/>
      <c r="AC133" s="59"/>
      <c r="AD133" s="59"/>
      <c r="AE133" s="59"/>
      <c r="AF133" s="59"/>
      <c r="AG133" s="59"/>
      <c r="AH133" s="59"/>
      <c r="AI133" s="59"/>
      <c r="AJ133" s="59"/>
      <c r="AK133" s="59"/>
      <c r="AL133" s="59"/>
      <c r="AM133" s="59"/>
      <c r="AN133" s="59"/>
      <c r="AO133" s="59"/>
      <c r="AP133" s="59"/>
      <c r="AQ133" s="59"/>
      <c r="AR133" s="59"/>
      <c r="AS133" s="59"/>
      <c r="AT133" s="59"/>
      <c r="AU133" s="59"/>
    </row>
    <row r="134" spans="1:47">
      <c r="A134" s="59"/>
      <c r="B134" s="59"/>
      <c r="C134" s="59"/>
      <c r="D134" s="59"/>
      <c r="E134" s="59"/>
      <c r="F134" s="59"/>
      <c r="G134" s="59"/>
      <c r="H134" s="59"/>
      <c r="I134" s="59"/>
      <c r="J134" s="59"/>
      <c r="K134" s="59"/>
      <c r="L134" s="59"/>
      <c r="M134" s="59"/>
      <c r="N134" s="59"/>
      <c r="O134" s="59"/>
      <c r="P134" s="59"/>
      <c r="Q134" s="59"/>
      <c r="R134" s="59"/>
      <c r="S134" s="59"/>
      <c r="T134" s="59"/>
      <c r="U134" s="59"/>
      <c r="V134" s="59"/>
      <c r="W134" s="59"/>
      <c r="X134" s="59"/>
      <c r="Y134" s="59"/>
      <c r="Z134" s="59"/>
      <c r="AA134" s="59"/>
      <c r="AB134" s="59"/>
      <c r="AC134" s="59"/>
      <c r="AD134" s="59"/>
      <c r="AE134" s="59"/>
      <c r="AF134" s="59"/>
      <c r="AG134" s="59"/>
      <c r="AH134" s="59"/>
      <c r="AI134" s="59"/>
      <c r="AJ134" s="59"/>
      <c r="AK134" s="59"/>
      <c r="AL134" s="59"/>
      <c r="AM134" s="59"/>
      <c r="AN134" s="59"/>
      <c r="AO134" s="59"/>
      <c r="AP134" s="59"/>
      <c r="AQ134" s="59"/>
      <c r="AR134" s="59"/>
      <c r="AS134" s="59"/>
      <c r="AT134" s="59"/>
      <c r="AU134" s="59"/>
    </row>
    <row r="135" spans="1:47">
      <c r="A135" s="59"/>
      <c r="B135" s="59"/>
      <c r="C135" s="59"/>
      <c r="D135" s="59"/>
      <c r="E135" s="59"/>
      <c r="F135" s="59"/>
      <c r="G135" s="59"/>
      <c r="H135" s="59"/>
      <c r="I135" s="59"/>
      <c r="J135" s="59"/>
      <c r="K135" s="59"/>
      <c r="L135" s="59"/>
      <c r="M135" s="59"/>
      <c r="N135" s="59"/>
      <c r="O135" s="59"/>
      <c r="P135" s="59"/>
      <c r="Q135" s="59"/>
      <c r="R135" s="59"/>
      <c r="S135" s="59"/>
      <c r="T135" s="59"/>
      <c r="U135" s="59"/>
      <c r="V135" s="59"/>
      <c r="W135" s="59"/>
      <c r="X135" s="59"/>
      <c r="Y135" s="59"/>
      <c r="Z135" s="59"/>
      <c r="AA135" s="59"/>
      <c r="AB135" s="59"/>
      <c r="AC135" s="59"/>
      <c r="AD135" s="59"/>
      <c r="AE135" s="59"/>
      <c r="AF135" s="59"/>
      <c r="AG135" s="59"/>
      <c r="AH135" s="59"/>
      <c r="AI135" s="59"/>
      <c r="AJ135" s="59"/>
      <c r="AK135" s="59"/>
      <c r="AL135" s="59"/>
      <c r="AM135" s="59"/>
      <c r="AN135" s="59"/>
      <c r="AO135" s="59"/>
      <c r="AP135" s="59"/>
      <c r="AQ135" s="59"/>
      <c r="AR135" s="59"/>
      <c r="AS135" s="59"/>
      <c r="AT135" s="59"/>
      <c r="AU135" s="59"/>
    </row>
    <row r="136" spans="1:47">
      <c r="A136" s="59"/>
      <c r="B136" s="59"/>
      <c r="C136" s="59"/>
      <c r="D136" s="59"/>
      <c r="E136" s="59"/>
      <c r="F136" s="59"/>
      <c r="G136" s="59"/>
      <c r="H136" s="59"/>
      <c r="I136" s="59"/>
      <c r="J136" s="59"/>
      <c r="K136" s="59"/>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c r="AS136" s="59"/>
      <c r="AT136" s="59"/>
      <c r="AU136" s="59"/>
    </row>
    <row r="137" spans="1:47">
      <c r="A137" s="59"/>
      <c r="B137" s="59"/>
      <c r="C137" s="59"/>
      <c r="D137" s="59"/>
      <c r="E137" s="59"/>
      <c r="F137" s="59"/>
      <c r="G137" s="59"/>
      <c r="H137" s="59"/>
      <c r="I137" s="59"/>
      <c r="J137" s="59"/>
      <c r="K137" s="59"/>
      <c r="L137" s="59"/>
      <c r="M137" s="59"/>
      <c r="N137" s="59"/>
      <c r="O137" s="59"/>
      <c r="P137" s="59"/>
      <c r="Q137" s="59"/>
      <c r="R137" s="59"/>
      <c r="S137" s="59"/>
      <c r="T137" s="59"/>
      <c r="U137" s="59"/>
      <c r="V137" s="59"/>
      <c r="W137" s="59"/>
      <c r="X137" s="59"/>
      <c r="Y137" s="59"/>
      <c r="Z137" s="59"/>
      <c r="AA137" s="59"/>
      <c r="AB137" s="59"/>
      <c r="AC137" s="59"/>
      <c r="AD137" s="59"/>
      <c r="AE137" s="59"/>
      <c r="AF137" s="59"/>
      <c r="AG137" s="59"/>
      <c r="AH137" s="59"/>
      <c r="AI137" s="59"/>
      <c r="AJ137" s="59"/>
      <c r="AK137" s="59"/>
      <c r="AL137" s="59"/>
      <c r="AM137" s="59"/>
      <c r="AN137" s="59"/>
      <c r="AO137" s="59"/>
      <c r="AP137" s="59"/>
      <c r="AQ137" s="59"/>
      <c r="AR137" s="59"/>
      <c r="AS137" s="59"/>
      <c r="AT137" s="59"/>
      <c r="AU137" s="59"/>
    </row>
    <row r="138" spans="1:47">
      <c r="A138" s="59"/>
      <c r="B138" s="59"/>
      <c r="C138" s="59"/>
      <c r="D138" s="59"/>
      <c r="E138" s="59"/>
      <c r="F138" s="59"/>
      <c r="G138" s="59"/>
      <c r="H138" s="59"/>
      <c r="I138" s="59"/>
      <c r="J138" s="59"/>
      <c r="K138" s="59"/>
      <c r="L138" s="59"/>
      <c r="M138" s="59"/>
      <c r="N138" s="59"/>
      <c r="O138" s="59"/>
      <c r="P138" s="59"/>
      <c r="Q138" s="59"/>
      <c r="R138" s="59"/>
      <c r="S138" s="59"/>
      <c r="T138" s="59"/>
      <c r="U138" s="59"/>
      <c r="V138" s="59"/>
      <c r="W138" s="59"/>
      <c r="X138" s="59"/>
      <c r="Y138" s="59"/>
      <c r="Z138" s="59"/>
      <c r="AA138" s="59"/>
      <c r="AB138" s="59"/>
      <c r="AC138" s="59"/>
      <c r="AD138" s="59"/>
      <c r="AE138" s="59"/>
      <c r="AF138" s="59"/>
      <c r="AG138" s="59"/>
      <c r="AH138" s="59"/>
      <c r="AI138" s="59"/>
      <c r="AJ138" s="59"/>
      <c r="AK138" s="59"/>
      <c r="AL138" s="59"/>
      <c r="AM138" s="59"/>
      <c r="AN138" s="59"/>
      <c r="AO138" s="59"/>
      <c r="AP138" s="59"/>
      <c r="AQ138" s="59"/>
      <c r="AR138" s="59"/>
      <c r="AS138" s="59"/>
      <c r="AT138" s="59"/>
      <c r="AU138" s="59"/>
    </row>
    <row r="139" spans="1:47">
      <c r="A139" s="59"/>
      <c r="B139" s="59"/>
      <c r="C139" s="59"/>
      <c r="D139" s="59"/>
      <c r="E139" s="59"/>
      <c r="F139" s="59"/>
      <c r="G139" s="59"/>
      <c r="H139" s="59"/>
      <c r="I139" s="59"/>
      <c r="J139" s="59"/>
      <c r="K139" s="59"/>
      <c r="L139" s="59"/>
      <c r="M139" s="59"/>
      <c r="N139" s="59"/>
      <c r="O139" s="59"/>
      <c r="P139" s="59"/>
      <c r="Q139" s="59"/>
      <c r="R139" s="59"/>
      <c r="S139" s="59"/>
      <c r="T139" s="59"/>
      <c r="U139" s="59"/>
      <c r="V139" s="59"/>
      <c r="W139" s="59"/>
      <c r="X139" s="59"/>
      <c r="Y139" s="59"/>
      <c r="Z139" s="59"/>
      <c r="AA139" s="59"/>
      <c r="AB139" s="59"/>
      <c r="AC139" s="59"/>
      <c r="AD139" s="59"/>
      <c r="AE139" s="59"/>
      <c r="AF139" s="59"/>
      <c r="AG139" s="59"/>
      <c r="AH139" s="59"/>
      <c r="AI139" s="59"/>
      <c r="AJ139" s="59"/>
      <c r="AK139" s="59"/>
      <c r="AL139" s="59"/>
      <c r="AM139" s="59"/>
      <c r="AN139" s="59"/>
      <c r="AO139" s="59"/>
      <c r="AP139" s="59"/>
      <c r="AQ139" s="59"/>
      <c r="AR139" s="59"/>
      <c r="AS139" s="59"/>
      <c r="AT139" s="59"/>
      <c r="AU139" s="59"/>
    </row>
    <row r="140" spans="1:47">
      <c r="A140" s="59"/>
      <c r="B140" s="59"/>
      <c r="C140" s="59"/>
      <c r="D140" s="59"/>
      <c r="E140" s="59"/>
      <c r="F140" s="59"/>
      <c r="G140" s="59"/>
      <c r="H140" s="59"/>
      <c r="I140" s="59"/>
      <c r="J140" s="59"/>
      <c r="K140" s="59"/>
      <c r="L140" s="59"/>
      <c r="M140" s="59"/>
      <c r="N140" s="59"/>
      <c r="O140" s="59"/>
      <c r="P140" s="59"/>
      <c r="Q140" s="59"/>
      <c r="R140" s="59"/>
      <c r="S140" s="59"/>
      <c r="T140" s="59"/>
      <c r="U140" s="59"/>
      <c r="V140" s="59"/>
      <c r="W140" s="59"/>
      <c r="X140" s="59"/>
      <c r="Y140" s="59"/>
      <c r="Z140" s="59"/>
      <c r="AA140" s="59"/>
      <c r="AB140" s="59"/>
      <c r="AC140" s="59"/>
      <c r="AD140" s="59"/>
      <c r="AE140" s="59"/>
      <c r="AF140" s="59"/>
      <c r="AG140" s="59"/>
      <c r="AH140" s="59"/>
      <c r="AI140" s="59"/>
      <c r="AJ140" s="59"/>
      <c r="AK140" s="59"/>
      <c r="AL140" s="59"/>
      <c r="AM140" s="59"/>
      <c r="AN140" s="59"/>
      <c r="AO140" s="59"/>
      <c r="AP140" s="59"/>
      <c r="AQ140" s="59"/>
      <c r="AR140" s="59"/>
      <c r="AS140" s="59"/>
      <c r="AT140" s="59"/>
      <c r="AU140" s="59"/>
    </row>
    <row r="141" spans="1:47">
      <c r="A141" s="59"/>
      <c r="B141" s="59"/>
      <c r="C141" s="59"/>
      <c r="D141" s="59"/>
      <c r="E141" s="59"/>
      <c r="F141" s="59"/>
      <c r="G141" s="59"/>
      <c r="H141" s="59"/>
      <c r="I141" s="59"/>
      <c r="J141" s="59"/>
      <c r="K141" s="59"/>
      <c r="L141" s="59"/>
      <c r="M141" s="59"/>
      <c r="N141" s="59"/>
      <c r="O141" s="59"/>
      <c r="P141" s="59"/>
      <c r="Q141" s="59"/>
      <c r="R141" s="59"/>
      <c r="S141" s="59"/>
      <c r="T141" s="59"/>
      <c r="U141" s="59"/>
      <c r="V141" s="59"/>
      <c r="W141" s="59"/>
      <c r="X141" s="59"/>
      <c r="Y141" s="59"/>
      <c r="Z141" s="59"/>
      <c r="AA141" s="59"/>
      <c r="AB141" s="59"/>
      <c r="AC141" s="59"/>
      <c r="AD141" s="59"/>
      <c r="AE141" s="59"/>
      <c r="AF141" s="59"/>
      <c r="AG141" s="59"/>
      <c r="AH141" s="59"/>
      <c r="AI141" s="59"/>
      <c r="AJ141" s="59"/>
      <c r="AK141" s="59"/>
      <c r="AL141" s="59"/>
      <c r="AM141" s="59"/>
      <c r="AN141" s="59"/>
      <c r="AO141" s="59"/>
      <c r="AP141" s="59"/>
      <c r="AQ141" s="59"/>
      <c r="AR141" s="59"/>
      <c r="AS141" s="59"/>
      <c r="AT141" s="59"/>
      <c r="AU141" s="59"/>
    </row>
    <row r="142" spans="1:47">
      <c r="A142" s="59"/>
      <c r="B142" s="59"/>
      <c r="C142" s="59"/>
      <c r="D142" s="59"/>
      <c r="E142" s="59"/>
      <c r="F142" s="59"/>
      <c r="G142" s="59"/>
      <c r="H142" s="59"/>
      <c r="I142" s="59"/>
      <c r="J142" s="59"/>
      <c r="K142" s="59"/>
      <c r="L142" s="59"/>
      <c r="M142" s="59"/>
      <c r="N142" s="59"/>
      <c r="O142" s="59"/>
      <c r="P142" s="59"/>
      <c r="Q142" s="59"/>
      <c r="R142" s="59"/>
      <c r="S142" s="59"/>
      <c r="T142" s="59"/>
      <c r="U142" s="59"/>
      <c r="V142" s="59"/>
      <c r="W142" s="59"/>
      <c r="X142" s="59"/>
      <c r="Y142" s="59"/>
      <c r="Z142" s="59"/>
      <c r="AA142" s="59"/>
      <c r="AB142" s="59"/>
      <c r="AC142" s="59"/>
      <c r="AD142" s="59"/>
      <c r="AE142" s="59"/>
      <c r="AF142" s="59"/>
      <c r="AG142" s="59"/>
      <c r="AH142" s="59"/>
      <c r="AI142" s="59"/>
      <c r="AJ142" s="59"/>
      <c r="AK142" s="59"/>
      <c r="AL142" s="59"/>
      <c r="AM142" s="59"/>
      <c r="AN142" s="59"/>
      <c r="AO142" s="59"/>
      <c r="AP142" s="59"/>
      <c r="AQ142" s="59"/>
      <c r="AR142" s="59"/>
      <c r="AS142" s="59"/>
      <c r="AT142" s="59"/>
      <c r="AU142" s="59"/>
    </row>
    <row r="143" spans="1:47">
      <c r="A143" s="59"/>
      <c r="B143" s="59"/>
      <c r="C143" s="59"/>
      <c r="D143" s="59"/>
      <c r="E143" s="59"/>
      <c r="F143" s="59"/>
      <c r="G143" s="59"/>
      <c r="H143" s="59"/>
      <c r="I143" s="59"/>
      <c r="J143" s="59"/>
      <c r="K143" s="59"/>
      <c r="L143" s="59"/>
      <c r="M143" s="59"/>
      <c r="N143" s="59"/>
      <c r="O143" s="59"/>
      <c r="P143" s="59"/>
      <c r="Q143" s="59"/>
      <c r="R143" s="59"/>
      <c r="S143" s="59"/>
      <c r="T143" s="59"/>
      <c r="U143" s="59"/>
      <c r="V143" s="59"/>
      <c r="W143" s="59"/>
      <c r="X143" s="59"/>
      <c r="Y143" s="59"/>
      <c r="Z143" s="59"/>
      <c r="AA143" s="59"/>
      <c r="AB143" s="59"/>
      <c r="AC143" s="59"/>
      <c r="AD143" s="59"/>
      <c r="AE143" s="59"/>
      <c r="AF143" s="59"/>
      <c r="AG143" s="59"/>
      <c r="AH143" s="59"/>
      <c r="AI143" s="59"/>
      <c r="AJ143" s="59"/>
      <c r="AK143" s="59"/>
      <c r="AL143" s="59"/>
      <c r="AM143" s="59"/>
      <c r="AN143" s="59"/>
      <c r="AO143" s="59"/>
      <c r="AP143" s="59"/>
      <c r="AQ143" s="59"/>
      <c r="AR143" s="59"/>
      <c r="AS143" s="59"/>
      <c r="AT143" s="59"/>
      <c r="AU143" s="59"/>
    </row>
    <row r="144" spans="1:47">
      <c r="A144" s="59"/>
      <c r="B144" s="59"/>
      <c r="C144" s="59"/>
      <c r="D144" s="59"/>
      <c r="E144" s="59"/>
      <c r="F144" s="59"/>
      <c r="G144" s="59"/>
      <c r="H144" s="59"/>
      <c r="I144" s="59"/>
      <c r="J144" s="59"/>
      <c r="K144" s="59"/>
      <c r="L144" s="59"/>
      <c r="M144" s="59"/>
      <c r="N144" s="59"/>
      <c r="O144" s="59"/>
      <c r="P144" s="59"/>
      <c r="Q144" s="59"/>
      <c r="R144" s="59"/>
      <c r="S144" s="59"/>
      <c r="T144" s="59"/>
      <c r="U144" s="59"/>
      <c r="V144" s="59"/>
      <c r="W144" s="59"/>
      <c r="X144" s="59"/>
      <c r="Y144" s="59"/>
      <c r="Z144" s="59"/>
      <c r="AA144" s="59"/>
      <c r="AB144" s="59"/>
      <c r="AC144" s="59"/>
      <c r="AD144" s="59"/>
      <c r="AE144" s="59"/>
      <c r="AF144" s="59"/>
      <c r="AG144" s="59"/>
      <c r="AH144" s="59"/>
      <c r="AI144" s="59"/>
      <c r="AJ144" s="59"/>
      <c r="AK144" s="59"/>
      <c r="AL144" s="59"/>
      <c r="AM144" s="59"/>
      <c r="AN144" s="59"/>
      <c r="AO144" s="59"/>
      <c r="AP144" s="59"/>
      <c r="AQ144" s="59"/>
      <c r="AR144" s="59"/>
      <c r="AS144" s="59"/>
      <c r="AT144" s="59"/>
      <c r="AU144" s="59"/>
    </row>
    <row r="145" spans="1:47">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row>
    <row r="146" spans="1:47">
      <c r="A146" s="59"/>
      <c r="B146" s="59"/>
      <c r="C146" s="59"/>
      <c r="D146" s="59"/>
      <c r="E146" s="59"/>
      <c r="F146" s="59"/>
      <c r="G146" s="59"/>
      <c r="H146" s="59"/>
      <c r="I146" s="59"/>
      <c r="J146" s="59"/>
      <c r="K146" s="59"/>
      <c r="L146" s="59"/>
      <c r="M146" s="59"/>
      <c r="N146" s="59"/>
      <c r="O146" s="59"/>
      <c r="P146" s="59"/>
      <c r="Q146" s="59"/>
      <c r="R146" s="59"/>
      <c r="S146" s="59"/>
      <c r="T146" s="59"/>
      <c r="U146" s="59"/>
      <c r="V146" s="59"/>
      <c r="W146" s="59"/>
      <c r="X146" s="59"/>
      <c r="Y146" s="59"/>
      <c r="Z146" s="59"/>
      <c r="AA146" s="59"/>
      <c r="AB146" s="59"/>
      <c r="AC146" s="59"/>
      <c r="AD146" s="59"/>
      <c r="AE146" s="59"/>
      <c r="AF146" s="59"/>
      <c r="AG146" s="59"/>
      <c r="AH146" s="59"/>
      <c r="AI146" s="59"/>
      <c r="AJ146" s="59"/>
      <c r="AK146" s="59"/>
      <c r="AL146" s="59"/>
      <c r="AM146" s="59"/>
      <c r="AN146" s="59"/>
      <c r="AO146" s="59"/>
      <c r="AP146" s="59"/>
      <c r="AQ146" s="59"/>
      <c r="AR146" s="59"/>
      <c r="AS146" s="59"/>
      <c r="AT146" s="59"/>
      <c r="AU146" s="59"/>
    </row>
    <row r="147" spans="1:47">
      <c r="A147" s="59"/>
      <c r="B147" s="59"/>
      <c r="C147" s="59"/>
      <c r="D147" s="59"/>
      <c r="E147" s="59"/>
      <c r="F147" s="59"/>
      <c r="G147" s="59"/>
      <c r="H147" s="59"/>
      <c r="I147" s="59"/>
      <c r="J147" s="59"/>
      <c r="K147" s="59"/>
      <c r="L147" s="59"/>
      <c r="M147" s="59"/>
      <c r="N147" s="59"/>
      <c r="O147" s="59"/>
      <c r="P147" s="59"/>
      <c r="Q147" s="59"/>
      <c r="R147" s="59"/>
      <c r="S147" s="59"/>
      <c r="T147" s="59"/>
      <c r="U147" s="59"/>
      <c r="V147" s="59"/>
      <c r="W147" s="59"/>
      <c r="X147" s="59"/>
      <c r="Y147" s="59"/>
      <c r="Z147" s="59"/>
      <c r="AA147" s="59"/>
      <c r="AB147" s="59"/>
      <c r="AC147" s="59"/>
      <c r="AD147" s="59"/>
      <c r="AE147" s="59"/>
      <c r="AF147" s="59"/>
      <c r="AG147" s="59"/>
      <c r="AH147" s="59"/>
      <c r="AI147" s="59"/>
      <c r="AJ147" s="59"/>
      <c r="AK147" s="59"/>
      <c r="AL147" s="59"/>
      <c r="AM147" s="59"/>
      <c r="AN147" s="59"/>
      <c r="AO147" s="59"/>
      <c r="AP147" s="59"/>
      <c r="AQ147" s="59"/>
      <c r="AR147" s="59"/>
      <c r="AS147" s="59"/>
      <c r="AT147" s="59"/>
      <c r="AU147" s="59"/>
    </row>
    <row r="148" spans="1:47">
      <c r="A148" s="59"/>
      <c r="B148" s="59"/>
      <c r="C148" s="59"/>
      <c r="D148" s="59"/>
      <c r="E148" s="59"/>
      <c r="F148" s="59"/>
      <c r="G148" s="59"/>
      <c r="H148" s="59"/>
      <c r="I148" s="59"/>
      <c r="J148" s="59"/>
      <c r="K148" s="59"/>
      <c r="L148" s="59"/>
      <c r="M148" s="59"/>
      <c r="N148" s="59"/>
      <c r="O148" s="59"/>
      <c r="P148" s="59"/>
      <c r="Q148" s="59"/>
      <c r="R148" s="59"/>
      <c r="S148" s="59"/>
      <c r="T148" s="59"/>
      <c r="U148" s="59"/>
      <c r="V148" s="59"/>
      <c r="W148" s="59"/>
      <c r="X148" s="59"/>
      <c r="Y148" s="59"/>
      <c r="Z148" s="59"/>
      <c r="AA148" s="59"/>
      <c r="AB148" s="59"/>
      <c r="AC148" s="59"/>
      <c r="AD148" s="59"/>
      <c r="AE148" s="59"/>
      <c r="AF148" s="59"/>
      <c r="AG148" s="59"/>
      <c r="AH148" s="59"/>
      <c r="AI148" s="59"/>
      <c r="AJ148" s="59"/>
      <c r="AK148" s="59"/>
      <c r="AL148" s="59"/>
      <c r="AM148" s="59"/>
      <c r="AN148" s="59"/>
      <c r="AO148" s="59"/>
      <c r="AP148" s="59"/>
      <c r="AQ148" s="59"/>
      <c r="AR148" s="59"/>
      <c r="AS148" s="59"/>
      <c r="AT148" s="59"/>
      <c r="AU148" s="59"/>
    </row>
    <row r="149" spans="1:47">
      <c r="A149" s="59"/>
      <c r="B149" s="59"/>
      <c r="C149" s="59"/>
      <c r="D149" s="59"/>
      <c r="E149" s="59"/>
      <c r="F149" s="59"/>
      <c r="G149" s="59"/>
      <c r="H149" s="59"/>
      <c r="I149" s="59"/>
      <c r="J149" s="59"/>
      <c r="K149" s="59"/>
      <c r="L149" s="59"/>
      <c r="M149" s="59"/>
      <c r="N149" s="59"/>
      <c r="O149" s="59"/>
      <c r="P149" s="59"/>
      <c r="Q149" s="59"/>
      <c r="R149" s="59"/>
      <c r="S149" s="59"/>
      <c r="T149" s="59"/>
      <c r="U149" s="59"/>
      <c r="V149" s="59"/>
      <c r="W149" s="59"/>
      <c r="X149" s="59"/>
      <c r="Y149" s="59"/>
      <c r="Z149" s="59"/>
      <c r="AA149" s="59"/>
      <c r="AB149" s="59"/>
      <c r="AC149" s="59"/>
      <c r="AD149" s="59"/>
      <c r="AE149" s="59"/>
      <c r="AF149" s="59"/>
      <c r="AG149" s="59"/>
      <c r="AH149" s="59"/>
      <c r="AI149" s="59"/>
      <c r="AJ149" s="59"/>
      <c r="AK149" s="59"/>
      <c r="AL149" s="59"/>
      <c r="AM149" s="59"/>
      <c r="AN149" s="59"/>
      <c r="AO149" s="59"/>
      <c r="AP149" s="59"/>
      <c r="AQ149" s="59"/>
      <c r="AR149" s="59"/>
      <c r="AS149" s="59"/>
      <c r="AT149" s="59"/>
      <c r="AU149" s="59"/>
    </row>
    <row r="150" spans="1:47">
      <c r="A150" s="59"/>
      <c r="B150" s="59"/>
      <c r="C150" s="59"/>
      <c r="D150" s="59"/>
      <c r="E150" s="59"/>
      <c r="F150" s="59"/>
      <c r="G150" s="59"/>
      <c r="H150" s="59"/>
      <c r="I150" s="59"/>
      <c r="J150" s="59"/>
      <c r="K150" s="59"/>
      <c r="L150" s="59"/>
      <c r="M150" s="59"/>
      <c r="N150" s="59"/>
      <c r="O150" s="59"/>
      <c r="P150" s="59"/>
      <c r="Q150" s="59"/>
      <c r="R150" s="59"/>
      <c r="S150" s="59"/>
      <c r="T150" s="59"/>
      <c r="U150" s="59"/>
      <c r="V150" s="59"/>
      <c r="W150" s="59"/>
      <c r="X150" s="59"/>
      <c r="Y150" s="59"/>
      <c r="Z150" s="59"/>
      <c r="AA150" s="59"/>
      <c r="AB150" s="59"/>
      <c r="AC150" s="59"/>
      <c r="AD150" s="59"/>
      <c r="AE150" s="59"/>
      <c r="AF150" s="59"/>
      <c r="AG150" s="59"/>
      <c r="AH150" s="59"/>
      <c r="AI150" s="59"/>
      <c r="AJ150" s="59"/>
      <c r="AK150" s="59"/>
      <c r="AL150" s="59"/>
      <c r="AM150" s="59"/>
      <c r="AN150" s="59"/>
      <c r="AO150" s="59"/>
      <c r="AP150" s="59"/>
      <c r="AQ150" s="59"/>
      <c r="AR150" s="59"/>
      <c r="AS150" s="59"/>
      <c r="AT150" s="59"/>
      <c r="AU150" s="59"/>
    </row>
    <row r="151" spans="1:47">
      <c r="A151" s="59"/>
      <c r="B151" s="59"/>
      <c r="C151" s="59"/>
      <c r="D151" s="59"/>
      <c r="E151" s="59"/>
      <c r="F151" s="59"/>
      <c r="G151" s="59"/>
      <c r="H151" s="59"/>
      <c r="I151" s="59"/>
      <c r="J151" s="59"/>
      <c r="K151" s="59"/>
      <c r="L151" s="59"/>
      <c r="M151" s="59"/>
      <c r="N151" s="59"/>
      <c r="O151" s="59"/>
      <c r="P151" s="59"/>
      <c r="Q151" s="59"/>
      <c r="R151" s="59"/>
      <c r="S151" s="59"/>
      <c r="T151" s="59"/>
      <c r="U151" s="59"/>
      <c r="V151" s="59"/>
      <c r="W151" s="59"/>
      <c r="X151" s="59"/>
      <c r="Y151" s="59"/>
      <c r="Z151" s="59"/>
      <c r="AA151" s="59"/>
      <c r="AB151" s="59"/>
      <c r="AC151" s="59"/>
      <c r="AD151" s="59"/>
      <c r="AE151" s="59"/>
      <c r="AF151" s="59"/>
      <c r="AG151" s="59"/>
      <c r="AH151" s="59"/>
      <c r="AI151" s="59"/>
      <c r="AJ151" s="59"/>
      <c r="AK151" s="59"/>
      <c r="AL151" s="59"/>
      <c r="AM151" s="59"/>
      <c r="AN151" s="59"/>
      <c r="AO151" s="59"/>
      <c r="AP151" s="59"/>
      <c r="AQ151" s="59"/>
      <c r="AR151" s="59"/>
      <c r="AS151" s="59"/>
      <c r="AT151" s="59"/>
      <c r="AU151" s="59"/>
    </row>
    <row r="152" spans="1:47">
      <c r="A152" s="59"/>
      <c r="B152" s="59"/>
      <c r="C152" s="59"/>
      <c r="D152" s="59"/>
      <c r="E152" s="59"/>
      <c r="F152" s="59"/>
      <c r="G152" s="59"/>
      <c r="H152" s="59"/>
      <c r="I152" s="59"/>
      <c r="J152" s="59"/>
      <c r="K152" s="59"/>
      <c r="L152" s="59"/>
      <c r="M152" s="59"/>
      <c r="N152" s="59"/>
      <c r="O152" s="59"/>
      <c r="P152" s="59"/>
      <c r="Q152" s="59"/>
      <c r="R152" s="59"/>
      <c r="S152" s="59"/>
      <c r="T152" s="59"/>
      <c r="U152" s="59"/>
      <c r="V152" s="59"/>
      <c r="W152" s="59"/>
      <c r="X152" s="59"/>
      <c r="Y152" s="59"/>
      <c r="Z152" s="59"/>
      <c r="AA152" s="59"/>
      <c r="AB152" s="59"/>
      <c r="AC152" s="59"/>
      <c r="AD152" s="59"/>
      <c r="AE152" s="59"/>
      <c r="AF152" s="59"/>
      <c r="AG152" s="59"/>
      <c r="AH152" s="59"/>
      <c r="AI152" s="59"/>
      <c r="AJ152" s="59"/>
      <c r="AK152" s="59"/>
      <c r="AL152" s="59"/>
      <c r="AM152" s="59"/>
      <c r="AN152" s="59"/>
      <c r="AO152" s="59"/>
      <c r="AP152" s="59"/>
      <c r="AQ152" s="59"/>
      <c r="AR152" s="59"/>
      <c r="AS152" s="59"/>
      <c r="AT152" s="59"/>
      <c r="AU152" s="59"/>
    </row>
    <row r="153" spans="1:47">
      <c r="A153" s="59"/>
      <c r="B153" s="59"/>
      <c r="C153" s="59"/>
      <c r="D153" s="59"/>
      <c r="E153" s="59"/>
      <c r="F153" s="59"/>
      <c r="G153" s="59"/>
      <c r="H153" s="59"/>
      <c r="I153" s="59"/>
      <c r="J153" s="59"/>
      <c r="K153" s="59"/>
      <c r="L153" s="59"/>
      <c r="M153" s="59"/>
      <c r="N153" s="59"/>
      <c r="O153" s="59"/>
      <c r="P153" s="59"/>
      <c r="Q153" s="59"/>
      <c r="R153" s="59"/>
      <c r="S153" s="59"/>
      <c r="T153" s="59"/>
      <c r="U153" s="59"/>
      <c r="V153" s="59"/>
      <c r="W153" s="59"/>
      <c r="X153" s="59"/>
      <c r="Y153" s="59"/>
      <c r="Z153" s="59"/>
      <c r="AA153" s="59"/>
      <c r="AB153" s="59"/>
      <c r="AC153" s="59"/>
      <c r="AD153" s="59"/>
      <c r="AE153" s="59"/>
      <c r="AF153" s="59"/>
      <c r="AG153" s="59"/>
      <c r="AH153" s="59"/>
      <c r="AI153" s="59"/>
      <c r="AJ153" s="59"/>
      <c r="AK153" s="59"/>
      <c r="AL153" s="59"/>
      <c r="AM153" s="59"/>
      <c r="AN153" s="59"/>
      <c r="AO153" s="59"/>
      <c r="AP153" s="59"/>
      <c r="AQ153" s="59"/>
      <c r="AR153" s="59"/>
      <c r="AS153" s="59"/>
      <c r="AT153" s="59"/>
      <c r="AU153" s="59"/>
    </row>
    <row r="154" spans="1:47">
      <c r="A154" s="59"/>
      <c r="B154" s="59"/>
      <c r="C154" s="59"/>
      <c r="D154" s="59"/>
      <c r="E154" s="59"/>
      <c r="F154" s="59"/>
      <c r="G154" s="59"/>
      <c r="H154" s="59"/>
      <c r="I154" s="59"/>
      <c r="J154" s="59"/>
      <c r="K154" s="59"/>
      <c r="L154" s="59"/>
      <c r="M154" s="59"/>
      <c r="N154" s="59"/>
      <c r="O154" s="59"/>
      <c r="P154" s="59"/>
      <c r="Q154" s="59"/>
      <c r="R154" s="59"/>
      <c r="S154" s="59"/>
      <c r="T154" s="59"/>
      <c r="U154" s="59"/>
      <c r="V154" s="59"/>
      <c r="W154" s="59"/>
      <c r="X154" s="59"/>
      <c r="Y154" s="59"/>
      <c r="Z154" s="59"/>
      <c r="AA154" s="59"/>
      <c r="AB154" s="59"/>
      <c r="AC154" s="59"/>
      <c r="AD154" s="59"/>
      <c r="AE154" s="59"/>
      <c r="AF154" s="59"/>
      <c r="AG154" s="59"/>
      <c r="AH154" s="59"/>
      <c r="AI154" s="59"/>
      <c r="AJ154" s="59"/>
      <c r="AK154" s="59"/>
      <c r="AL154" s="59"/>
      <c r="AM154" s="59"/>
      <c r="AN154" s="59"/>
      <c r="AO154" s="59"/>
      <c r="AP154" s="59"/>
      <c r="AQ154" s="59"/>
      <c r="AR154" s="59"/>
      <c r="AS154" s="59"/>
      <c r="AT154" s="59"/>
      <c r="AU154" s="59"/>
    </row>
    <row r="155" spans="1:47">
      <c r="A155" s="59"/>
      <c r="B155" s="59"/>
      <c r="C155" s="59"/>
      <c r="D155" s="59"/>
      <c r="E155" s="59"/>
      <c r="F155" s="59"/>
      <c r="G155" s="59"/>
      <c r="H155" s="59"/>
      <c r="I155" s="59"/>
      <c r="J155" s="59"/>
      <c r="K155" s="59"/>
      <c r="L155" s="59"/>
      <c r="M155" s="59"/>
      <c r="N155" s="59"/>
      <c r="O155" s="59"/>
      <c r="P155" s="59"/>
      <c r="Q155" s="59"/>
      <c r="R155" s="59"/>
      <c r="S155" s="59"/>
      <c r="T155" s="59"/>
      <c r="U155" s="59"/>
      <c r="V155" s="59"/>
      <c r="W155" s="59"/>
      <c r="X155" s="59"/>
      <c r="Y155" s="59"/>
      <c r="Z155" s="59"/>
      <c r="AA155" s="59"/>
      <c r="AB155" s="59"/>
      <c r="AC155" s="59"/>
      <c r="AD155" s="59"/>
      <c r="AE155" s="59"/>
      <c r="AF155" s="59"/>
      <c r="AG155" s="59"/>
      <c r="AH155" s="59"/>
      <c r="AI155" s="59"/>
      <c r="AJ155" s="59"/>
      <c r="AK155" s="59"/>
      <c r="AL155" s="59"/>
      <c r="AM155" s="59"/>
      <c r="AN155" s="59"/>
      <c r="AO155" s="59"/>
      <c r="AP155" s="59"/>
      <c r="AQ155" s="59"/>
      <c r="AR155" s="59"/>
      <c r="AS155" s="59"/>
      <c r="AT155" s="59"/>
      <c r="AU155" s="59"/>
    </row>
    <row r="156" spans="1:47">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row>
    <row r="157" spans="1:47">
      <c r="A157" s="59"/>
      <c r="B157" s="59"/>
      <c r="C157" s="59"/>
      <c r="D157" s="59"/>
      <c r="E157" s="59"/>
      <c r="F157" s="59"/>
      <c r="G157" s="59"/>
      <c r="H157" s="59"/>
      <c r="I157" s="59"/>
      <c r="J157" s="59"/>
      <c r="K157" s="59"/>
      <c r="L157" s="59"/>
      <c r="M157" s="59"/>
      <c r="N157" s="59"/>
      <c r="O157" s="59"/>
      <c r="P157" s="59"/>
      <c r="Q157" s="59"/>
      <c r="R157" s="59"/>
      <c r="S157" s="59"/>
      <c r="T157" s="59"/>
      <c r="U157" s="59"/>
      <c r="V157" s="59"/>
      <c r="W157" s="59"/>
      <c r="X157" s="59"/>
      <c r="Y157" s="59"/>
      <c r="Z157" s="59"/>
      <c r="AA157" s="59"/>
      <c r="AB157" s="59"/>
      <c r="AC157" s="59"/>
      <c r="AD157" s="59"/>
      <c r="AE157" s="59"/>
      <c r="AF157" s="59"/>
      <c r="AG157" s="59"/>
      <c r="AH157" s="59"/>
      <c r="AI157" s="59"/>
      <c r="AJ157" s="59"/>
      <c r="AK157" s="59"/>
      <c r="AL157" s="59"/>
      <c r="AM157" s="59"/>
      <c r="AN157" s="59"/>
      <c r="AO157" s="59"/>
      <c r="AP157" s="59"/>
      <c r="AQ157" s="59"/>
      <c r="AR157" s="59"/>
      <c r="AS157" s="59"/>
      <c r="AT157" s="59"/>
      <c r="AU157" s="59"/>
    </row>
    <row r="158" spans="1:47">
      <c r="A158" s="59"/>
      <c r="B158" s="59"/>
      <c r="C158" s="59"/>
      <c r="D158" s="59"/>
      <c r="E158" s="59"/>
      <c r="F158" s="59"/>
      <c r="G158" s="59"/>
      <c r="H158" s="59"/>
      <c r="I158" s="59"/>
      <c r="J158" s="59"/>
      <c r="K158" s="59"/>
      <c r="L158" s="59"/>
      <c r="M158" s="59"/>
      <c r="N158" s="59"/>
      <c r="O158" s="59"/>
      <c r="P158" s="59"/>
      <c r="Q158" s="59"/>
      <c r="R158" s="59"/>
      <c r="S158" s="59"/>
      <c r="T158" s="59"/>
      <c r="U158" s="59"/>
      <c r="V158" s="59"/>
      <c r="W158" s="59"/>
      <c r="X158" s="59"/>
      <c r="Y158" s="59"/>
      <c r="Z158" s="59"/>
      <c r="AA158" s="59"/>
      <c r="AB158" s="59"/>
      <c r="AC158" s="59"/>
      <c r="AD158" s="59"/>
      <c r="AE158" s="59"/>
      <c r="AF158" s="59"/>
      <c r="AG158" s="59"/>
      <c r="AH158" s="59"/>
      <c r="AI158" s="59"/>
      <c r="AJ158" s="59"/>
      <c r="AK158" s="59"/>
      <c r="AL158" s="59"/>
      <c r="AM158" s="59"/>
      <c r="AN158" s="59"/>
      <c r="AO158" s="59"/>
      <c r="AP158" s="59"/>
      <c r="AQ158" s="59"/>
      <c r="AR158" s="59"/>
      <c r="AS158" s="59"/>
      <c r="AT158" s="59"/>
      <c r="AU158" s="59"/>
    </row>
    <row r="159" spans="1:47">
      <c r="A159" s="59"/>
      <c r="B159" s="59"/>
      <c r="C159" s="59"/>
      <c r="D159" s="59"/>
      <c r="E159" s="59"/>
      <c r="F159" s="59"/>
      <c r="G159" s="59"/>
      <c r="H159" s="59"/>
      <c r="I159" s="59"/>
      <c r="J159" s="59"/>
      <c r="K159" s="59"/>
      <c r="L159" s="59"/>
      <c r="M159" s="59"/>
      <c r="N159" s="59"/>
      <c r="O159" s="59"/>
      <c r="P159" s="59"/>
      <c r="Q159" s="59"/>
      <c r="R159" s="59"/>
      <c r="S159" s="59"/>
      <c r="T159" s="59"/>
      <c r="U159" s="59"/>
      <c r="V159" s="59"/>
      <c r="W159" s="59"/>
      <c r="X159" s="59"/>
      <c r="Y159" s="59"/>
      <c r="Z159" s="59"/>
      <c r="AA159" s="59"/>
      <c r="AB159" s="59"/>
      <c r="AC159" s="59"/>
      <c r="AD159" s="59"/>
      <c r="AE159" s="59"/>
      <c r="AF159" s="59"/>
      <c r="AG159" s="59"/>
      <c r="AH159" s="59"/>
      <c r="AI159" s="59"/>
      <c r="AJ159" s="59"/>
      <c r="AK159" s="59"/>
      <c r="AL159" s="59"/>
      <c r="AM159" s="59"/>
      <c r="AN159" s="59"/>
      <c r="AO159" s="59"/>
      <c r="AP159" s="59"/>
      <c r="AQ159" s="59"/>
      <c r="AR159" s="59"/>
      <c r="AS159" s="59"/>
      <c r="AT159" s="59"/>
      <c r="AU159" s="59"/>
    </row>
    <row r="160" spans="1:47">
      <c r="A160" s="59"/>
      <c r="B160" s="59"/>
      <c r="C160" s="59"/>
      <c r="D160" s="59"/>
      <c r="E160" s="59"/>
      <c r="F160" s="59"/>
      <c r="G160" s="59"/>
      <c r="H160" s="59"/>
      <c r="I160" s="59"/>
      <c r="J160" s="59"/>
      <c r="K160" s="59"/>
      <c r="L160" s="59"/>
      <c r="M160" s="59"/>
      <c r="N160" s="59"/>
      <c r="O160" s="59"/>
      <c r="P160" s="59"/>
      <c r="Q160" s="59"/>
      <c r="R160" s="59"/>
      <c r="S160" s="59"/>
      <c r="T160" s="59"/>
      <c r="U160" s="59"/>
      <c r="V160" s="59"/>
      <c r="W160" s="59"/>
      <c r="X160" s="59"/>
      <c r="Y160" s="59"/>
      <c r="Z160" s="59"/>
      <c r="AA160" s="59"/>
      <c r="AB160" s="59"/>
      <c r="AC160" s="59"/>
      <c r="AD160" s="59"/>
      <c r="AE160" s="59"/>
      <c r="AF160" s="59"/>
      <c r="AG160" s="59"/>
      <c r="AH160" s="59"/>
      <c r="AI160" s="59"/>
      <c r="AJ160" s="59"/>
      <c r="AK160" s="59"/>
      <c r="AL160" s="59"/>
      <c r="AM160" s="59"/>
      <c r="AN160" s="59"/>
      <c r="AO160" s="59"/>
      <c r="AP160" s="59"/>
      <c r="AQ160" s="59"/>
      <c r="AR160" s="59"/>
      <c r="AS160" s="59"/>
      <c r="AT160" s="59"/>
      <c r="AU160" s="59"/>
    </row>
    <row r="161" spans="1:47">
      <c r="A161" s="59"/>
      <c r="B161" s="59"/>
      <c r="C161" s="59"/>
      <c r="D161" s="59"/>
      <c r="E161" s="59"/>
      <c r="F161" s="59"/>
      <c r="G161" s="59"/>
      <c r="H161" s="59"/>
      <c r="I161" s="59"/>
      <c r="J161" s="59"/>
      <c r="K161" s="59"/>
      <c r="L161" s="59"/>
      <c r="M161" s="59"/>
      <c r="N161" s="59"/>
      <c r="O161" s="59"/>
      <c r="P161" s="59"/>
      <c r="Q161" s="59"/>
      <c r="R161" s="59"/>
      <c r="S161" s="59"/>
      <c r="T161" s="59"/>
      <c r="U161" s="59"/>
      <c r="V161" s="59"/>
      <c r="W161" s="59"/>
      <c r="X161" s="59"/>
      <c r="Y161" s="59"/>
      <c r="Z161" s="59"/>
      <c r="AA161" s="59"/>
      <c r="AB161" s="59"/>
      <c r="AC161" s="59"/>
      <c r="AD161" s="59"/>
      <c r="AE161" s="59"/>
      <c r="AF161" s="59"/>
      <c r="AG161" s="59"/>
      <c r="AH161" s="59"/>
      <c r="AI161" s="59"/>
      <c r="AJ161" s="59"/>
      <c r="AK161" s="59"/>
      <c r="AL161" s="59"/>
      <c r="AM161" s="59"/>
      <c r="AN161" s="59"/>
      <c r="AO161" s="59"/>
      <c r="AP161" s="59"/>
      <c r="AQ161" s="59"/>
      <c r="AR161" s="59"/>
      <c r="AS161" s="59"/>
      <c r="AT161" s="59"/>
      <c r="AU161" s="59"/>
    </row>
    <row r="162" spans="1:47">
      <c r="A162" s="59"/>
      <c r="B162" s="59"/>
      <c r="C162" s="59"/>
      <c r="D162" s="59"/>
      <c r="E162" s="59"/>
      <c r="F162" s="59"/>
      <c r="G162" s="59"/>
      <c r="H162" s="59"/>
      <c r="I162" s="59"/>
      <c r="J162" s="59"/>
      <c r="K162" s="59"/>
      <c r="L162" s="59"/>
      <c r="M162" s="59"/>
      <c r="N162" s="59"/>
      <c r="O162" s="59"/>
      <c r="P162" s="59"/>
      <c r="Q162" s="59"/>
      <c r="R162" s="59"/>
      <c r="S162" s="59"/>
      <c r="T162" s="59"/>
      <c r="U162" s="59"/>
      <c r="V162" s="59"/>
      <c r="W162" s="59"/>
      <c r="X162" s="59"/>
      <c r="Y162" s="59"/>
      <c r="Z162" s="59"/>
      <c r="AA162" s="59"/>
      <c r="AB162" s="59"/>
      <c r="AC162" s="59"/>
      <c r="AD162" s="59"/>
      <c r="AE162" s="59"/>
      <c r="AF162" s="59"/>
      <c r="AG162" s="59"/>
      <c r="AH162" s="59"/>
      <c r="AI162" s="59"/>
      <c r="AJ162" s="59"/>
      <c r="AK162" s="59"/>
      <c r="AL162" s="59"/>
      <c r="AM162" s="59"/>
      <c r="AN162" s="59"/>
      <c r="AO162" s="59"/>
      <c r="AP162" s="59"/>
      <c r="AQ162" s="59"/>
      <c r="AR162" s="59"/>
      <c r="AS162" s="59"/>
      <c r="AT162" s="59"/>
      <c r="AU162" s="59"/>
    </row>
    <row r="163" spans="1:47">
      <c r="A163" s="59"/>
      <c r="B163" s="59"/>
      <c r="C163" s="59"/>
      <c r="D163" s="59"/>
      <c r="E163" s="59"/>
      <c r="F163" s="59"/>
      <c r="G163" s="59"/>
      <c r="H163" s="59"/>
      <c r="I163" s="59"/>
      <c r="J163" s="59"/>
      <c r="K163" s="59"/>
      <c r="L163" s="59"/>
      <c r="M163" s="59"/>
      <c r="N163" s="59"/>
      <c r="O163" s="59"/>
      <c r="P163" s="59"/>
      <c r="Q163" s="59"/>
      <c r="R163" s="59"/>
      <c r="S163" s="59"/>
      <c r="T163" s="59"/>
      <c r="U163" s="59"/>
      <c r="V163" s="59"/>
      <c r="W163" s="59"/>
      <c r="X163" s="59"/>
      <c r="Y163" s="59"/>
      <c r="Z163" s="59"/>
      <c r="AA163" s="59"/>
      <c r="AB163" s="59"/>
      <c r="AC163" s="59"/>
      <c r="AD163" s="59"/>
      <c r="AE163" s="59"/>
      <c r="AF163" s="59"/>
      <c r="AG163" s="59"/>
      <c r="AH163" s="59"/>
      <c r="AI163" s="59"/>
      <c r="AJ163" s="59"/>
      <c r="AK163" s="59"/>
      <c r="AL163" s="59"/>
      <c r="AM163" s="59"/>
      <c r="AN163" s="59"/>
      <c r="AO163" s="59"/>
      <c r="AP163" s="59"/>
      <c r="AQ163" s="59"/>
      <c r="AR163" s="59"/>
      <c r="AS163" s="59"/>
      <c r="AT163" s="59"/>
      <c r="AU163" s="59"/>
    </row>
    <row r="164" spans="1:47">
      <c r="A164" s="59"/>
      <c r="B164" s="59"/>
      <c r="C164" s="59"/>
      <c r="D164" s="59"/>
      <c r="E164" s="59"/>
      <c r="F164" s="59"/>
      <c r="G164" s="59"/>
      <c r="H164" s="59"/>
      <c r="I164" s="59"/>
      <c r="J164" s="59"/>
      <c r="K164" s="59"/>
      <c r="L164" s="59"/>
      <c r="M164" s="59"/>
      <c r="N164" s="59"/>
      <c r="O164" s="59"/>
      <c r="P164" s="59"/>
      <c r="Q164" s="59"/>
      <c r="R164" s="59"/>
      <c r="S164" s="59"/>
      <c r="T164" s="59"/>
      <c r="U164" s="59"/>
      <c r="V164" s="59"/>
      <c r="W164" s="59"/>
      <c r="X164" s="59"/>
      <c r="Y164" s="59"/>
      <c r="Z164" s="59"/>
      <c r="AA164" s="59"/>
      <c r="AB164" s="59"/>
      <c r="AC164" s="59"/>
      <c r="AD164" s="59"/>
      <c r="AE164" s="59"/>
      <c r="AF164" s="59"/>
      <c r="AG164" s="59"/>
      <c r="AH164" s="59"/>
      <c r="AI164" s="59"/>
      <c r="AJ164" s="59"/>
      <c r="AK164" s="59"/>
      <c r="AL164" s="59"/>
      <c r="AM164" s="59"/>
      <c r="AN164" s="59"/>
      <c r="AO164" s="59"/>
      <c r="AP164" s="59"/>
      <c r="AQ164" s="59"/>
      <c r="AR164" s="59"/>
      <c r="AS164" s="59"/>
      <c r="AT164" s="59"/>
      <c r="AU164" s="59"/>
    </row>
    <row r="165" spans="1:47">
      <c r="A165" s="59"/>
      <c r="B165" s="59"/>
      <c r="C165" s="59"/>
      <c r="D165" s="59"/>
      <c r="E165" s="59"/>
      <c r="F165" s="59"/>
      <c r="G165" s="59"/>
      <c r="H165" s="59"/>
      <c r="I165" s="59"/>
      <c r="J165" s="59"/>
      <c r="K165" s="59"/>
      <c r="L165" s="59"/>
      <c r="M165" s="59"/>
      <c r="N165" s="59"/>
      <c r="O165" s="59"/>
      <c r="P165" s="59"/>
      <c r="Q165" s="59"/>
      <c r="R165" s="59"/>
      <c r="S165" s="59"/>
      <c r="T165" s="59"/>
      <c r="U165" s="59"/>
      <c r="V165" s="59"/>
      <c r="W165" s="59"/>
      <c r="X165" s="59"/>
      <c r="Y165" s="59"/>
      <c r="Z165" s="59"/>
      <c r="AA165" s="59"/>
      <c r="AB165" s="59"/>
      <c r="AC165" s="59"/>
      <c r="AD165" s="59"/>
      <c r="AE165" s="59"/>
      <c r="AF165" s="59"/>
      <c r="AG165" s="59"/>
      <c r="AH165" s="59"/>
      <c r="AI165" s="59"/>
      <c r="AJ165" s="59"/>
      <c r="AK165" s="59"/>
      <c r="AL165" s="59"/>
      <c r="AM165" s="59"/>
      <c r="AN165" s="59"/>
      <c r="AO165" s="59"/>
      <c r="AP165" s="59"/>
      <c r="AQ165" s="59"/>
      <c r="AR165" s="59"/>
      <c r="AS165" s="59"/>
      <c r="AT165" s="59"/>
      <c r="AU165" s="59"/>
    </row>
    <row r="166" spans="1:47">
      <c r="A166" s="59"/>
      <c r="B166" s="59"/>
      <c r="C166" s="59"/>
      <c r="D166" s="59"/>
      <c r="E166" s="59"/>
      <c r="F166" s="59"/>
      <c r="G166" s="59"/>
      <c r="H166" s="59"/>
      <c r="I166" s="59"/>
      <c r="J166" s="59"/>
      <c r="K166" s="59"/>
      <c r="L166" s="59"/>
      <c r="M166" s="59"/>
      <c r="N166" s="59"/>
      <c r="O166" s="59"/>
      <c r="P166" s="59"/>
      <c r="Q166" s="59"/>
      <c r="R166" s="59"/>
      <c r="S166" s="59"/>
      <c r="T166" s="59"/>
      <c r="U166" s="59"/>
      <c r="V166" s="59"/>
      <c r="W166" s="59"/>
      <c r="X166" s="59"/>
      <c r="Y166" s="59"/>
      <c r="Z166" s="59"/>
      <c r="AA166" s="59"/>
      <c r="AB166" s="59"/>
      <c r="AC166" s="59"/>
      <c r="AD166" s="59"/>
      <c r="AE166" s="59"/>
      <c r="AF166" s="59"/>
      <c r="AG166" s="59"/>
      <c r="AH166" s="59"/>
      <c r="AI166" s="59"/>
      <c r="AJ166" s="59"/>
      <c r="AK166" s="59"/>
      <c r="AL166" s="59"/>
      <c r="AM166" s="59"/>
      <c r="AN166" s="59"/>
      <c r="AO166" s="59"/>
      <c r="AP166" s="59"/>
      <c r="AQ166" s="59"/>
      <c r="AR166" s="59"/>
      <c r="AS166" s="59"/>
      <c r="AT166" s="59"/>
      <c r="AU166" s="59"/>
    </row>
    <row r="167" spans="1:47">
      <c r="A167" s="59"/>
      <c r="B167" s="59"/>
      <c r="C167" s="59"/>
      <c r="D167" s="59"/>
      <c r="E167" s="59"/>
      <c r="F167" s="59"/>
      <c r="G167" s="59"/>
      <c r="H167" s="59"/>
      <c r="I167" s="59"/>
      <c r="J167" s="59"/>
      <c r="K167" s="59"/>
      <c r="L167" s="59"/>
      <c r="M167" s="59"/>
      <c r="N167" s="59"/>
      <c r="O167" s="59"/>
      <c r="P167" s="59"/>
      <c r="Q167" s="59"/>
      <c r="R167" s="59"/>
      <c r="S167" s="59"/>
      <c r="T167" s="59"/>
      <c r="U167" s="59"/>
      <c r="V167" s="59"/>
      <c r="W167" s="59"/>
      <c r="X167" s="59"/>
      <c r="Y167" s="59"/>
      <c r="Z167" s="59"/>
      <c r="AA167" s="59"/>
      <c r="AB167" s="59"/>
      <c r="AC167" s="59"/>
      <c r="AD167" s="59"/>
      <c r="AE167" s="59"/>
      <c r="AF167" s="59"/>
      <c r="AG167" s="59"/>
      <c r="AH167" s="59"/>
      <c r="AI167" s="59"/>
      <c r="AJ167" s="59"/>
      <c r="AK167" s="59"/>
      <c r="AL167" s="59"/>
      <c r="AM167" s="59"/>
      <c r="AN167" s="59"/>
      <c r="AO167" s="59"/>
      <c r="AP167" s="59"/>
      <c r="AQ167" s="59"/>
      <c r="AR167" s="59"/>
      <c r="AS167" s="59"/>
      <c r="AT167" s="59"/>
      <c r="AU167" s="59"/>
    </row>
    <row r="168" spans="1:47">
      <c r="A168" s="59"/>
      <c r="B168" s="59"/>
      <c r="C168" s="59"/>
      <c r="D168" s="59"/>
      <c r="E168" s="59"/>
      <c r="F168" s="59"/>
      <c r="G168" s="59"/>
      <c r="H168" s="59"/>
      <c r="I168" s="59"/>
      <c r="J168" s="59"/>
      <c r="K168" s="59"/>
      <c r="L168" s="59"/>
      <c r="M168" s="59"/>
      <c r="N168" s="59"/>
      <c r="O168" s="59"/>
      <c r="P168" s="59"/>
      <c r="Q168" s="59"/>
      <c r="R168" s="59"/>
      <c r="S168" s="59"/>
      <c r="T168" s="59"/>
      <c r="U168" s="59"/>
      <c r="V168" s="59"/>
      <c r="W168" s="59"/>
      <c r="X168" s="59"/>
      <c r="Y168" s="59"/>
      <c r="Z168" s="59"/>
      <c r="AA168" s="59"/>
      <c r="AB168" s="59"/>
      <c r="AC168" s="59"/>
      <c r="AD168" s="59"/>
      <c r="AE168" s="59"/>
      <c r="AF168" s="59"/>
      <c r="AG168" s="59"/>
      <c r="AH168" s="59"/>
      <c r="AI168" s="59"/>
      <c r="AJ168" s="59"/>
      <c r="AK168" s="59"/>
      <c r="AL168" s="59"/>
      <c r="AM168" s="59"/>
      <c r="AN168" s="59"/>
      <c r="AO168" s="59"/>
      <c r="AP168" s="59"/>
      <c r="AQ168" s="59"/>
      <c r="AR168" s="59"/>
      <c r="AS168" s="59"/>
      <c r="AT168" s="59"/>
      <c r="AU168" s="59"/>
    </row>
    <row r="169" spans="1:47">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row>
    <row r="170" spans="1:47">
      <c r="A170" s="59"/>
      <c r="B170" s="59"/>
      <c r="C170" s="59"/>
      <c r="D170" s="59"/>
      <c r="E170" s="59"/>
      <c r="F170" s="59"/>
      <c r="G170" s="59"/>
      <c r="H170" s="59"/>
      <c r="I170" s="59"/>
      <c r="J170" s="59"/>
      <c r="K170" s="59"/>
      <c r="L170" s="59"/>
      <c r="M170" s="59"/>
      <c r="N170" s="59"/>
      <c r="O170" s="59"/>
      <c r="P170" s="59"/>
      <c r="Q170" s="59"/>
      <c r="R170" s="59"/>
      <c r="S170" s="59"/>
      <c r="T170" s="59"/>
      <c r="U170" s="59"/>
      <c r="V170" s="59"/>
      <c r="W170" s="59"/>
      <c r="X170" s="59"/>
      <c r="Y170" s="59"/>
      <c r="Z170" s="59"/>
      <c r="AA170" s="59"/>
      <c r="AB170" s="59"/>
      <c r="AC170" s="59"/>
      <c r="AD170" s="59"/>
      <c r="AE170" s="59"/>
      <c r="AF170" s="59"/>
      <c r="AG170" s="59"/>
      <c r="AH170" s="59"/>
      <c r="AI170" s="59"/>
      <c r="AJ170" s="59"/>
      <c r="AK170" s="59"/>
      <c r="AL170" s="59"/>
      <c r="AM170" s="59"/>
      <c r="AN170" s="59"/>
      <c r="AO170" s="59"/>
      <c r="AP170" s="59"/>
      <c r="AQ170" s="59"/>
      <c r="AR170" s="59"/>
      <c r="AS170" s="59"/>
      <c r="AT170" s="59"/>
      <c r="AU170" s="59"/>
    </row>
    <row r="171" spans="1:47">
      <c r="A171" s="59"/>
      <c r="B171" s="59"/>
      <c r="C171" s="59"/>
      <c r="D171" s="59"/>
      <c r="E171" s="59"/>
      <c r="F171" s="59"/>
      <c r="G171" s="59"/>
      <c r="H171" s="59"/>
      <c r="I171" s="59"/>
      <c r="J171" s="59"/>
      <c r="K171" s="59"/>
      <c r="L171" s="59"/>
      <c r="M171" s="59"/>
      <c r="N171" s="59"/>
      <c r="O171" s="59"/>
      <c r="P171" s="59"/>
      <c r="Q171" s="59"/>
      <c r="R171" s="59"/>
      <c r="S171" s="59"/>
      <c r="T171" s="59"/>
      <c r="U171" s="59"/>
      <c r="V171" s="59"/>
      <c r="W171" s="59"/>
      <c r="X171" s="59"/>
      <c r="Y171" s="59"/>
      <c r="Z171" s="59"/>
      <c r="AA171" s="59"/>
      <c r="AB171" s="59"/>
      <c r="AC171" s="59"/>
      <c r="AD171" s="59"/>
      <c r="AE171" s="59"/>
      <c r="AF171" s="59"/>
      <c r="AG171" s="59"/>
      <c r="AH171" s="59"/>
      <c r="AI171" s="59"/>
      <c r="AJ171" s="59"/>
      <c r="AK171" s="59"/>
      <c r="AL171" s="59"/>
      <c r="AM171" s="59"/>
      <c r="AN171" s="59"/>
      <c r="AO171" s="59"/>
      <c r="AP171" s="59"/>
      <c r="AQ171" s="59"/>
      <c r="AR171" s="59"/>
      <c r="AS171" s="59"/>
      <c r="AT171" s="59"/>
      <c r="AU171" s="59"/>
    </row>
  </sheetData>
  <sheetProtection algorithmName="SHA-512" hashValue="Zc2cKHHHvb/EL6fuNSvJd/1pdFhBNH5OEg0AadDjbvFk1VABiQbbcbjuhmCkCXaDAHFiOzLUrOCBkLiJW0dtTQ==" saltValue="2f2Trat99twnRCZ6CWFdRg==" spinCount="100000" sheet="1" objects="1" scenarios="1" selectLockedCells="1"/>
  <mergeCells count="2">
    <mergeCell ref="D11:E11"/>
    <mergeCell ref="D12:E12"/>
  </mergeCells>
  <dataValidations count="2">
    <dataValidation type="list" allowBlank="1" showInputMessage="1" showErrorMessage="1" sqref="D23" xr:uid="{D750234C-3740-4C62-87B5-C6B281EE4963}">
      <formula1>"2040, 2041, 2042, 2043, 2044, 2045, 2046, 2047, 2048, 2049, 2050"</formula1>
    </dataValidation>
    <dataValidation type="list" allowBlank="1" showInputMessage="1" showErrorMessage="1" sqref="C17" xr:uid="{993540B9-4A5D-413B-A352-080C06CA2788}">
      <formula1>"5,6,7,8,9,10"</formula1>
    </dataValidation>
  </dataValidation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A233510A-F746-4E5D-BE8B-72A96A0745BE}">
          <x14:formula1>
            <xm:f>Calculations!$H$4:$AL$4</xm:f>
          </x14:formula1>
          <xm:sqref>C12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CE393-383A-4820-952E-4D336118FF17}">
  <dimension ref="B4:AX42"/>
  <sheetViews>
    <sheetView zoomScale="70" zoomScaleNormal="70" workbookViewId="0">
      <selection activeCell="D23" sqref="D23"/>
    </sheetView>
  </sheetViews>
  <sheetFormatPr defaultColWidth="9.140625" defaultRowHeight="12.6"/>
  <cols>
    <col min="1" max="1" width="9.140625" style="59"/>
    <col min="2" max="2" width="30.5703125" style="59" bestFit="1" customWidth="1"/>
    <col min="3" max="3" width="12" style="59" bestFit="1" customWidth="1"/>
    <col min="4" max="7" width="8" style="59" bestFit="1" customWidth="1"/>
    <col min="8" max="8" width="10.5703125" style="59" bestFit="1" customWidth="1"/>
    <col min="9" max="16384" width="9.140625" style="59"/>
  </cols>
  <sheetData>
    <row r="4" spans="2:50">
      <c r="B4" s="89" t="s">
        <v>125</v>
      </c>
      <c r="C4" s="90">
        <v>2015</v>
      </c>
      <c r="D4" s="90">
        <v>2016</v>
      </c>
      <c r="E4" s="90">
        <v>2017</v>
      </c>
      <c r="F4" s="90">
        <v>2018</v>
      </c>
      <c r="G4" s="90">
        <v>2019</v>
      </c>
      <c r="H4" s="90">
        <v>2020</v>
      </c>
      <c r="I4" s="90">
        <v>2021</v>
      </c>
      <c r="J4" s="90">
        <v>2022</v>
      </c>
      <c r="K4" s="90">
        <v>2023</v>
      </c>
      <c r="L4" s="90">
        <v>2024</v>
      </c>
      <c r="M4" s="90">
        <v>2025</v>
      </c>
      <c r="N4" s="90">
        <v>2026</v>
      </c>
      <c r="O4" s="90">
        <v>2027</v>
      </c>
      <c r="P4" s="90">
        <v>2028</v>
      </c>
      <c r="Q4" s="90">
        <v>2029</v>
      </c>
      <c r="R4" s="90">
        <v>2030</v>
      </c>
      <c r="S4" s="90">
        <v>2031</v>
      </c>
      <c r="T4" s="90">
        <v>2032</v>
      </c>
      <c r="U4" s="90">
        <v>2033</v>
      </c>
      <c r="V4" s="90">
        <v>2034</v>
      </c>
      <c r="W4" s="90">
        <v>2035</v>
      </c>
      <c r="X4" s="90">
        <v>2036</v>
      </c>
      <c r="Y4" s="90">
        <v>2037</v>
      </c>
      <c r="Z4" s="90">
        <v>2038</v>
      </c>
      <c r="AA4" s="90">
        <v>2039</v>
      </c>
      <c r="AB4" s="90">
        <v>2040</v>
      </c>
      <c r="AC4" s="90">
        <v>2041</v>
      </c>
      <c r="AD4" s="90">
        <v>2042</v>
      </c>
      <c r="AE4" s="90">
        <v>2043</v>
      </c>
      <c r="AF4" s="90">
        <v>2044</v>
      </c>
      <c r="AG4" s="90">
        <v>2045</v>
      </c>
      <c r="AH4" s="90">
        <v>2046</v>
      </c>
      <c r="AI4" s="90">
        <v>2047</v>
      </c>
      <c r="AJ4" s="90">
        <v>2048</v>
      </c>
      <c r="AK4" s="90">
        <v>2049</v>
      </c>
      <c r="AL4" s="90">
        <v>2050</v>
      </c>
      <c r="AM4" s="59">
        <v>2051</v>
      </c>
      <c r="AN4" s="91">
        <v>2052</v>
      </c>
      <c r="AO4" s="59">
        <v>2053</v>
      </c>
      <c r="AP4" s="91">
        <v>2054</v>
      </c>
      <c r="AQ4" s="59">
        <v>2055</v>
      </c>
      <c r="AR4" s="91">
        <v>2056</v>
      </c>
      <c r="AS4" s="59">
        <v>2057</v>
      </c>
      <c r="AT4" s="91">
        <v>2058</v>
      </c>
      <c r="AU4" s="59">
        <v>2059</v>
      </c>
      <c r="AV4" s="91">
        <v>2060</v>
      </c>
    </row>
    <row r="5" spans="2:50">
      <c r="B5" s="89" t="s">
        <v>135</v>
      </c>
      <c r="C5" s="92">
        <v>2.0156259242734889</v>
      </c>
      <c r="D5" s="92">
        <v>1.9613542966259403</v>
      </c>
      <c r="E5" s="92">
        <v>1.9070826689783917</v>
      </c>
      <c r="F5" s="92">
        <v>1.8528110413308432</v>
      </c>
      <c r="G5" s="92">
        <v>1.7985394136832946</v>
      </c>
      <c r="H5" s="92">
        <v>1.7442677860357461</v>
      </c>
      <c r="I5" s="92">
        <v>1.6899961583881975</v>
      </c>
      <c r="J5" s="92">
        <v>1.6357245307406489</v>
      </c>
      <c r="K5" s="92">
        <v>1.5814529030931004</v>
      </c>
      <c r="L5" s="92">
        <v>1.5271812754455518</v>
      </c>
      <c r="M5" s="92">
        <v>1.4729096477980035</v>
      </c>
      <c r="N5" s="92">
        <v>1.4186380201504549</v>
      </c>
      <c r="O5" s="92">
        <v>1.3643663925029064</v>
      </c>
      <c r="P5" s="92">
        <v>1.3100947648553578</v>
      </c>
      <c r="Q5" s="92">
        <v>1.2558231372078092</v>
      </c>
      <c r="R5" s="92">
        <v>1.2015515095602609</v>
      </c>
      <c r="S5" s="92">
        <v>1.1472798819127124</v>
      </c>
      <c r="T5" s="92">
        <v>1.0930082542651638</v>
      </c>
      <c r="U5" s="92">
        <v>1.0387366266176152</v>
      </c>
      <c r="V5" s="92">
        <v>0.98446499897006667</v>
      </c>
      <c r="W5" s="92">
        <v>0.93019337132251823</v>
      </c>
      <c r="X5" s="92">
        <v>0.87592174367496956</v>
      </c>
      <c r="Y5" s="92">
        <v>0.821650116027421</v>
      </c>
      <c r="Z5" s="92">
        <v>0.76737848837987255</v>
      </c>
      <c r="AA5" s="92">
        <v>0.7131068607323241</v>
      </c>
      <c r="AB5" s="92">
        <v>0.65883523308477554</v>
      </c>
      <c r="AC5" s="92">
        <v>0.60456360543722698</v>
      </c>
      <c r="AD5" s="92">
        <v>0.55029197778967842</v>
      </c>
      <c r="AE5" s="92">
        <v>0.49602035014212986</v>
      </c>
      <c r="AF5" s="92">
        <v>0.4417487224945813</v>
      </c>
      <c r="AG5" s="92">
        <v>0.38747709484703274</v>
      </c>
      <c r="AH5" s="92">
        <v>0.33320546719948418</v>
      </c>
      <c r="AI5" s="92">
        <v>0.27893383955193585</v>
      </c>
      <c r="AJ5" s="92">
        <v>0.22466221190438729</v>
      </c>
      <c r="AK5" s="92">
        <v>0.17039058425683873</v>
      </c>
      <c r="AL5" s="93">
        <v>0.11611895660929014</v>
      </c>
      <c r="AM5" s="59">
        <v>7.9133551556497081E-2</v>
      </c>
      <c r="AN5" s="59">
        <v>5.3928481316062551E-2</v>
      </c>
      <c r="AO5" s="59">
        <v>3.6751555311915353E-2</v>
      </c>
      <c r="AP5" s="59">
        <v>2.5045704697834233E-2</v>
      </c>
      <c r="AQ5" s="59">
        <v>1.7068320469358224E-2</v>
      </c>
      <c r="AR5" s="59">
        <v>1.1631837361314287E-2</v>
      </c>
      <c r="AS5" s="59">
        <v>7.926945163876117E-3</v>
      </c>
      <c r="AT5" s="59">
        <v>5.4021095446264936E-3</v>
      </c>
      <c r="AU5" s="59">
        <v>3.6814670631422487E-3</v>
      </c>
      <c r="AV5" s="59">
        <v>2.5088716963325287E-3</v>
      </c>
      <c r="AW5" s="59">
        <v>1.7097632766231944E-3</v>
      </c>
      <c r="AX5" s="59">
        <v>1.1651813308598247E-3</v>
      </c>
    </row>
    <row r="6" spans="2:50">
      <c r="B6" s="86"/>
      <c r="C6" s="86"/>
      <c r="D6" s="86"/>
      <c r="E6" s="86"/>
      <c r="F6" s="86"/>
      <c r="G6" s="86"/>
    </row>
    <row r="7" spans="2:50">
      <c r="B7" s="86"/>
      <c r="C7" s="86"/>
      <c r="D7" s="86"/>
      <c r="E7" s="86"/>
      <c r="F7" s="86"/>
      <c r="G7" s="86"/>
    </row>
    <row r="8" spans="2:50">
      <c r="B8" s="89" t="s">
        <v>136</v>
      </c>
      <c r="C8" s="94">
        <f>'Company Glidepath Tool'!C12</f>
        <v>2030</v>
      </c>
    </row>
    <row r="9" spans="2:50">
      <c r="B9" s="89" t="s">
        <v>137</v>
      </c>
      <c r="C9" s="94">
        <f>SUMIFS(C5:AL5,C4:AL4,C8)</f>
        <v>1.2015515095602609</v>
      </c>
    </row>
    <row r="10" spans="2:50">
      <c r="B10" s="86"/>
      <c r="C10" s="86"/>
      <c r="D10" s="86"/>
      <c r="E10" s="86"/>
      <c r="F10" s="86"/>
      <c r="G10" s="86"/>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row>
    <row r="11" spans="2:50">
      <c r="B11" s="94" t="s">
        <v>138</v>
      </c>
      <c r="C11" s="92">
        <f>'Company Glidepath Tool'!D12</f>
        <v>0.8</v>
      </c>
    </row>
    <row r="13" spans="2:50">
      <c r="B13" s="89" t="s">
        <v>139</v>
      </c>
      <c r="C13" s="95" t="str">
        <f>IF(C11&lt;=C9,"Below","Above")</f>
        <v>Below</v>
      </c>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c r="AL13" s="83"/>
    </row>
    <row r="16" spans="2:50">
      <c r="B16" s="94" t="s">
        <v>140</v>
      </c>
    </row>
    <row r="17" spans="2:48">
      <c r="B17" s="94"/>
      <c r="H17" s="59" t="str">
        <f>IF(H4&lt;$C$8,"",($C$11-H5)/H5)</f>
        <v/>
      </c>
      <c r="I17" s="59" t="str">
        <f>IF(I4&lt;$C$8,"",($C$11-I5)/I5)</f>
        <v/>
      </c>
      <c r="K17" s="83"/>
      <c r="L17" s="83"/>
      <c r="M17" s="83"/>
      <c r="N17" s="83"/>
      <c r="O17" s="83"/>
      <c r="P17" s="83"/>
      <c r="Q17" s="83"/>
      <c r="R17" s="83"/>
      <c r="S17" s="83"/>
      <c r="T17" s="83"/>
      <c r="U17" s="83"/>
      <c r="V17" s="83"/>
      <c r="W17" s="83"/>
      <c r="X17" s="83"/>
      <c r="Y17" s="83"/>
      <c r="Z17" s="83"/>
      <c r="AA17" s="83"/>
      <c r="AB17" s="59" t="str">
        <f t="shared" ref="AB17" si="0">IF(AB4&lt;$C$8,"",IF(AB4=Z8,($C$11-AB5)/AB5,""))</f>
        <v/>
      </c>
    </row>
    <row r="18" spans="2:48">
      <c r="B18" s="94"/>
    </row>
    <row r="19" spans="2:48">
      <c r="B19" s="94" t="s">
        <v>141</v>
      </c>
      <c r="C19" s="92">
        <f>IF($C$8&gt;=C4,$C$11,$C$11+(C4-$C$8)*($AB$19-$C$11)/($AB$4-$C$8))</f>
        <v>0.8</v>
      </c>
      <c r="D19" s="92">
        <f t="shared" ref="D19:F19" si="1">IF($C$8&gt;=D4,$C$11,$C$11+(D4-$C$8)*($AB$19-$C$11)/($AB$4-$C$8))</f>
        <v>0.8</v>
      </c>
      <c r="E19" s="92">
        <f t="shared" si="1"/>
        <v>0.8</v>
      </c>
      <c r="F19" s="92">
        <f t="shared" si="1"/>
        <v>0.8</v>
      </c>
      <c r="G19" s="92">
        <f>IF($C$8&gt;=G4,$C$11,$C$11+(G4-$C$8)*($AB$19-$C$11)/($AB$4-$C$8))</f>
        <v>0.8</v>
      </c>
      <c r="H19" s="92">
        <f t="shared" ref="H19:AA19" si="2">IF($C$8&gt;=H4,$C$11,$C$11+(H4-$C$8)*($AB$19-$C$11)/($AB$4-$C$8))</f>
        <v>0.8</v>
      </c>
      <c r="I19" s="92">
        <f t="shared" si="2"/>
        <v>0.8</v>
      </c>
      <c r="J19" s="92">
        <f t="shared" si="2"/>
        <v>0.8</v>
      </c>
      <c r="K19" s="92">
        <f t="shared" si="2"/>
        <v>0.8</v>
      </c>
      <c r="L19" s="92">
        <f t="shared" si="2"/>
        <v>0.8</v>
      </c>
      <c r="M19" s="92">
        <f t="shared" si="2"/>
        <v>0.8</v>
      </c>
      <c r="N19" s="92">
        <f t="shared" si="2"/>
        <v>0.8</v>
      </c>
      <c r="O19" s="92">
        <f t="shared" si="2"/>
        <v>0.8</v>
      </c>
      <c r="P19" s="92">
        <f t="shared" si="2"/>
        <v>0.8</v>
      </c>
      <c r="Q19" s="92">
        <f t="shared" si="2"/>
        <v>0.8</v>
      </c>
      <c r="R19" s="92">
        <f t="shared" si="2"/>
        <v>0.8</v>
      </c>
      <c r="S19" s="92">
        <f t="shared" si="2"/>
        <v>0.78588352330847755</v>
      </c>
      <c r="T19" s="92">
        <f t="shared" si="2"/>
        <v>0.77176704661695517</v>
      </c>
      <c r="U19" s="92">
        <f t="shared" si="2"/>
        <v>0.75765056992543267</v>
      </c>
      <c r="V19" s="92">
        <f t="shared" si="2"/>
        <v>0.74353409323391029</v>
      </c>
      <c r="W19" s="92">
        <f t="shared" si="2"/>
        <v>0.72941761654238779</v>
      </c>
      <c r="X19" s="92">
        <f t="shared" si="2"/>
        <v>0.7153011398508653</v>
      </c>
      <c r="Y19" s="92">
        <f t="shared" si="2"/>
        <v>0.70118466315934291</v>
      </c>
      <c r="Z19" s="92">
        <f t="shared" si="2"/>
        <v>0.68706818646782042</v>
      </c>
      <c r="AA19" s="92">
        <f t="shared" si="2"/>
        <v>0.67295170977629803</v>
      </c>
      <c r="AB19" s="92">
        <f t="shared" ref="AB19:AV19" si="3">AB5</f>
        <v>0.65883523308477554</v>
      </c>
      <c r="AC19" s="92">
        <f t="shared" si="3"/>
        <v>0.60456360543722698</v>
      </c>
      <c r="AD19" s="92">
        <f t="shared" si="3"/>
        <v>0.55029197778967842</v>
      </c>
      <c r="AE19" s="92">
        <f t="shared" si="3"/>
        <v>0.49602035014212986</v>
      </c>
      <c r="AF19" s="92">
        <f t="shared" si="3"/>
        <v>0.4417487224945813</v>
      </c>
      <c r="AG19" s="92">
        <f t="shared" si="3"/>
        <v>0.38747709484703274</v>
      </c>
      <c r="AH19" s="92">
        <f t="shared" si="3"/>
        <v>0.33320546719948418</v>
      </c>
      <c r="AI19" s="92">
        <f t="shared" si="3"/>
        <v>0.27893383955193585</v>
      </c>
      <c r="AJ19" s="92">
        <f t="shared" si="3"/>
        <v>0.22466221190438729</v>
      </c>
      <c r="AK19" s="92">
        <f t="shared" si="3"/>
        <v>0.17039058425683873</v>
      </c>
      <c r="AL19" s="92">
        <f t="shared" si="3"/>
        <v>0.11611895660929014</v>
      </c>
      <c r="AM19" s="92">
        <f t="shared" si="3"/>
        <v>7.9133551556497081E-2</v>
      </c>
      <c r="AN19" s="92">
        <f t="shared" si="3"/>
        <v>5.3928481316062551E-2</v>
      </c>
      <c r="AO19" s="92">
        <f t="shared" si="3"/>
        <v>3.6751555311915353E-2</v>
      </c>
      <c r="AP19" s="92">
        <f t="shared" si="3"/>
        <v>2.5045704697834233E-2</v>
      </c>
      <c r="AQ19" s="92">
        <f t="shared" si="3"/>
        <v>1.7068320469358224E-2</v>
      </c>
      <c r="AR19" s="92">
        <f t="shared" si="3"/>
        <v>1.1631837361314287E-2</v>
      </c>
      <c r="AS19" s="92">
        <f t="shared" si="3"/>
        <v>7.926945163876117E-3</v>
      </c>
      <c r="AT19" s="92">
        <f t="shared" si="3"/>
        <v>5.4021095446264936E-3</v>
      </c>
      <c r="AU19" s="92">
        <f t="shared" si="3"/>
        <v>3.6814670631422487E-3</v>
      </c>
      <c r="AV19" s="92">
        <f t="shared" si="3"/>
        <v>2.5088716963325287E-3</v>
      </c>
    </row>
    <row r="22" spans="2:48">
      <c r="B22" s="96" t="s">
        <v>142</v>
      </c>
    </row>
    <row r="23" spans="2:48">
      <c r="B23" s="94" t="s">
        <v>143</v>
      </c>
      <c r="C23" s="92">
        <f t="shared" ref="C23:AV23" si="4">($C$11-C5)</f>
        <v>-1.2156259242734888</v>
      </c>
      <c r="D23" s="92">
        <f t="shared" si="4"/>
        <v>-1.1613542966259403</v>
      </c>
      <c r="E23" s="92">
        <f t="shared" si="4"/>
        <v>-1.1070826689783917</v>
      </c>
      <c r="F23" s="92">
        <f t="shared" si="4"/>
        <v>-1.0528110413308431</v>
      </c>
      <c r="G23" s="92">
        <f t="shared" si="4"/>
        <v>-0.99853941368329457</v>
      </c>
      <c r="H23" s="92">
        <f t="shared" si="4"/>
        <v>-0.94426778603574602</v>
      </c>
      <c r="I23" s="92">
        <f t="shared" si="4"/>
        <v>-0.88999615838819746</v>
      </c>
      <c r="J23" s="92">
        <f t="shared" si="4"/>
        <v>-0.8357245307406489</v>
      </c>
      <c r="K23" s="92">
        <f t="shared" si="4"/>
        <v>-0.78145290309310034</v>
      </c>
      <c r="L23" s="92">
        <f t="shared" si="4"/>
        <v>-0.72718127544555178</v>
      </c>
      <c r="M23" s="92">
        <f t="shared" si="4"/>
        <v>-0.67290964779800344</v>
      </c>
      <c r="N23" s="92">
        <f t="shared" si="4"/>
        <v>-0.61863802015045488</v>
      </c>
      <c r="O23" s="92">
        <f t="shared" si="4"/>
        <v>-0.56436639250290632</v>
      </c>
      <c r="P23" s="92">
        <f t="shared" si="4"/>
        <v>-0.51009476485535776</v>
      </c>
      <c r="Q23" s="92">
        <f t="shared" si="4"/>
        <v>-0.4558231372078092</v>
      </c>
      <c r="R23" s="92">
        <f t="shared" si="4"/>
        <v>-0.40155150956026087</v>
      </c>
      <c r="S23" s="92">
        <f t="shared" si="4"/>
        <v>-0.34727988191271231</v>
      </c>
      <c r="T23" s="92">
        <f t="shared" si="4"/>
        <v>-0.29300825426516375</v>
      </c>
      <c r="U23" s="92">
        <f t="shared" si="4"/>
        <v>-0.23873662661761519</v>
      </c>
      <c r="V23" s="92">
        <f t="shared" si="4"/>
        <v>-0.18446499897006663</v>
      </c>
      <c r="W23" s="92">
        <f t="shared" si="4"/>
        <v>-0.13019337132251818</v>
      </c>
      <c r="X23" s="92">
        <f t="shared" si="4"/>
        <v>-7.5921743674969511E-2</v>
      </c>
      <c r="Y23" s="92">
        <f t="shared" si="4"/>
        <v>-2.1650116027420951E-2</v>
      </c>
      <c r="Z23" s="92">
        <f t="shared" si="4"/>
        <v>3.2621511620127497E-2</v>
      </c>
      <c r="AA23" s="92">
        <f t="shared" si="4"/>
        <v>8.6893139267675945E-2</v>
      </c>
      <c r="AB23" s="92">
        <f t="shared" si="4"/>
        <v>0.1411647669152245</v>
      </c>
      <c r="AC23" s="92">
        <f t="shared" si="4"/>
        <v>0.19543639456277306</v>
      </c>
      <c r="AD23" s="92">
        <f t="shared" si="4"/>
        <v>0.24970802221032162</v>
      </c>
      <c r="AE23" s="92">
        <f t="shared" si="4"/>
        <v>0.30397964985787018</v>
      </c>
      <c r="AF23" s="92">
        <f t="shared" si="4"/>
        <v>0.35825127750541874</v>
      </c>
      <c r="AG23" s="92">
        <f t="shared" si="4"/>
        <v>0.4125229051529673</v>
      </c>
      <c r="AH23" s="92">
        <f t="shared" si="4"/>
        <v>0.46679453280051586</v>
      </c>
      <c r="AI23" s="92">
        <f t="shared" si="4"/>
        <v>0.5210661604480642</v>
      </c>
      <c r="AJ23" s="92">
        <f t="shared" si="4"/>
        <v>0.57533778809561276</v>
      </c>
      <c r="AK23" s="92">
        <f t="shared" si="4"/>
        <v>0.62960941574316132</v>
      </c>
      <c r="AL23" s="92">
        <f t="shared" si="4"/>
        <v>0.68388104339070988</v>
      </c>
      <c r="AM23" s="92">
        <f t="shared" si="4"/>
        <v>0.72086644844350301</v>
      </c>
      <c r="AN23" s="92">
        <f t="shared" si="4"/>
        <v>0.74607151868393751</v>
      </c>
      <c r="AO23" s="92">
        <f t="shared" si="4"/>
        <v>0.76324844468808473</v>
      </c>
      <c r="AP23" s="92">
        <f t="shared" si="4"/>
        <v>0.77495429530216586</v>
      </c>
      <c r="AQ23" s="92">
        <f t="shared" si="4"/>
        <v>0.7829316795306418</v>
      </c>
      <c r="AR23" s="92">
        <f t="shared" si="4"/>
        <v>0.78836816263868581</v>
      </c>
      <c r="AS23" s="92">
        <f t="shared" si="4"/>
        <v>0.79207305483612389</v>
      </c>
      <c r="AT23" s="92">
        <f t="shared" si="4"/>
        <v>0.79459789045537355</v>
      </c>
      <c r="AU23" s="92">
        <f t="shared" si="4"/>
        <v>0.79631853293685784</v>
      </c>
      <c r="AV23" s="92">
        <f t="shared" si="4"/>
        <v>0.79749112830366753</v>
      </c>
    </row>
    <row r="24" spans="2:48">
      <c r="B24" s="94" t="s">
        <v>144</v>
      </c>
      <c r="C24" s="94" t="str">
        <f t="shared" ref="C24:AV24" si="5">IF(C23&lt;0,"Negative","Positive")</f>
        <v>Negative</v>
      </c>
      <c r="D24" s="94" t="str">
        <f t="shared" si="5"/>
        <v>Negative</v>
      </c>
      <c r="E24" s="94" t="str">
        <f t="shared" si="5"/>
        <v>Negative</v>
      </c>
      <c r="F24" s="94" t="str">
        <f t="shared" si="5"/>
        <v>Negative</v>
      </c>
      <c r="G24" s="94" t="str">
        <f t="shared" si="5"/>
        <v>Negative</v>
      </c>
      <c r="H24" s="94" t="str">
        <f t="shared" si="5"/>
        <v>Negative</v>
      </c>
      <c r="I24" s="94" t="str">
        <f t="shared" si="5"/>
        <v>Negative</v>
      </c>
      <c r="J24" s="94" t="str">
        <f t="shared" si="5"/>
        <v>Negative</v>
      </c>
      <c r="K24" s="94" t="str">
        <f t="shared" si="5"/>
        <v>Negative</v>
      </c>
      <c r="L24" s="94" t="str">
        <f t="shared" si="5"/>
        <v>Negative</v>
      </c>
      <c r="M24" s="94" t="str">
        <f t="shared" si="5"/>
        <v>Negative</v>
      </c>
      <c r="N24" s="94" t="str">
        <f t="shared" si="5"/>
        <v>Negative</v>
      </c>
      <c r="O24" s="94" t="str">
        <f t="shared" si="5"/>
        <v>Negative</v>
      </c>
      <c r="P24" s="94" t="str">
        <f t="shared" si="5"/>
        <v>Negative</v>
      </c>
      <c r="Q24" s="94" t="str">
        <f t="shared" si="5"/>
        <v>Negative</v>
      </c>
      <c r="R24" s="94" t="str">
        <f t="shared" si="5"/>
        <v>Negative</v>
      </c>
      <c r="S24" s="94" t="str">
        <f t="shared" si="5"/>
        <v>Negative</v>
      </c>
      <c r="T24" s="94" t="str">
        <f t="shared" si="5"/>
        <v>Negative</v>
      </c>
      <c r="U24" s="94" t="str">
        <f t="shared" si="5"/>
        <v>Negative</v>
      </c>
      <c r="V24" s="94" t="str">
        <f t="shared" si="5"/>
        <v>Negative</v>
      </c>
      <c r="W24" s="94" t="str">
        <f t="shared" si="5"/>
        <v>Negative</v>
      </c>
      <c r="X24" s="94" t="str">
        <f t="shared" si="5"/>
        <v>Negative</v>
      </c>
      <c r="Y24" s="94" t="str">
        <f t="shared" si="5"/>
        <v>Negative</v>
      </c>
      <c r="Z24" s="94" t="str">
        <f t="shared" si="5"/>
        <v>Positive</v>
      </c>
      <c r="AA24" s="94" t="str">
        <f t="shared" si="5"/>
        <v>Positive</v>
      </c>
      <c r="AB24" s="94" t="str">
        <f t="shared" si="5"/>
        <v>Positive</v>
      </c>
      <c r="AC24" s="94" t="str">
        <f t="shared" si="5"/>
        <v>Positive</v>
      </c>
      <c r="AD24" s="94" t="str">
        <f t="shared" si="5"/>
        <v>Positive</v>
      </c>
      <c r="AE24" s="94" t="str">
        <f t="shared" si="5"/>
        <v>Positive</v>
      </c>
      <c r="AF24" s="94" t="str">
        <f t="shared" si="5"/>
        <v>Positive</v>
      </c>
      <c r="AG24" s="94" t="str">
        <f t="shared" si="5"/>
        <v>Positive</v>
      </c>
      <c r="AH24" s="94" t="str">
        <f t="shared" si="5"/>
        <v>Positive</v>
      </c>
      <c r="AI24" s="94" t="str">
        <f t="shared" si="5"/>
        <v>Positive</v>
      </c>
      <c r="AJ24" s="94" t="str">
        <f t="shared" si="5"/>
        <v>Positive</v>
      </c>
      <c r="AK24" s="94" t="str">
        <f t="shared" si="5"/>
        <v>Positive</v>
      </c>
      <c r="AL24" s="94" t="str">
        <f t="shared" si="5"/>
        <v>Positive</v>
      </c>
      <c r="AM24" s="94" t="str">
        <f t="shared" si="5"/>
        <v>Positive</v>
      </c>
      <c r="AN24" s="94" t="str">
        <f t="shared" si="5"/>
        <v>Positive</v>
      </c>
      <c r="AO24" s="94" t="str">
        <f t="shared" si="5"/>
        <v>Positive</v>
      </c>
      <c r="AP24" s="94" t="str">
        <f t="shared" si="5"/>
        <v>Positive</v>
      </c>
      <c r="AQ24" s="94" t="str">
        <f t="shared" si="5"/>
        <v>Positive</v>
      </c>
      <c r="AR24" s="94" t="str">
        <f t="shared" si="5"/>
        <v>Positive</v>
      </c>
      <c r="AS24" s="94" t="str">
        <f t="shared" si="5"/>
        <v>Positive</v>
      </c>
      <c r="AT24" s="94" t="str">
        <f t="shared" si="5"/>
        <v>Positive</v>
      </c>
      <c r="AU24" s="94" t="str">
        <f t="shared" si="5"/>
        <v>Positive</v>
      </c>
      <c r="AV24" s="94" t="str">
        <f t="shared" si="5"/>
        <v>Positive</v>
      </c>
    </row>
    <row r="25" spans="2:48">
      <c r="B25" s="94" t="s">
        <v>145</v>
      </c>
      <c r="C25" s="94">
        <f>_xlfn.MINIFS(C23:AL23,C24:AL24,"Positive")</f>
        <v>3.2621511620127497E-2</v>
      </c>
    </row>
    <row r="26" spans="2:48">
      <c r="B26" s="94" t="s">
        <v>146</v>
      </c>
      <c r="C26" s="94">
        <f>SUMIFS($H$4:$AL$4,$H$23:$AL$23,$C$25)</f>
        <v>2038</v>
      </c>
    </row>
    <row r="27" spans="2:48">
      <c r="B27" s="94" t="s">
        <v>147</v>
      </c>
      <c r="C27" s="94">
        <f>C26+N28</f>
        <v>2040</v>
      </c>
    </row>
    <row r="28" spans="2:48">
      <c r="J28" s="95">
        <f>H5</f>
        <v>1.7442677860357461</v>
      </c>
      <c r="K28" s="95">
        <v>1.48</v>
      </c>
      <c r="M28" s="94" t="s">
        <v>148</v>
      </c>
      <c r="N28" s="89">
        <f>IF(AND(C11&lt;=J28,C11&gt;K28),5,IF(AND(C11&lt;=J29,C11&gt;K29),4,IF(AND(C11&lt;=J30,C11&gt;K30),3,IF(AND(C11&lt;=J31,C11&gt;K31),2,1))))</f>
        <v>2</v>
      </c>
    </row>
    <row r="29" spans="2:48">
      <c r="J29" s="95">
        <f>K28</f>
        <v>1.48</v>
      </c>
      <c r="K29" s="95">
        <v>1.23</v>
      </c>
    </row>
    <row r="30" spans="2:48">
      <c r="J30" s="95">
        <f>K29</f>
        <v>1.23</v>
      </c>
      <c r="K30" s="95">
        <v>0.9</v>
      </c>
    </row>
    <row r="31" spans="2:48">
      <c r="J31" s="95">
        <f>K30</f>
        <v>0.9</v>
      </c>
      <c r="K31" s="95">
        <v>0.56000000000000005</v>
      </c>
    </row>
    <row r="34" spans="2:48">
      <c r="B34" s="94" t="s">
        <v>141</v>
      </c>
      <c r="C34" s="93">
        <f>IF(C4&gt;=$C$27,C5,IF($C$8&gt;=C4,$C$11,$C$11+(C4-$C$8)*(SUMIFS($H$5:$AL$5,$H$4:$AL$4,$C$27)-$C$11)/($C$27-$C$8)))</f>
        <v>0.8</v>
      </c>
      <c r="D34" s="93">
        <f>IF(D4&gt;=$C$27,D5,IF($C$8&gt;=D4,$C$11,$C$11+(D4-$C$8)*(SUMIFS($H$5:$AL$5,$H$4:$AL$4,$C$27)-$C$11)/($C$27-$C$8)))</f>
        <v>0.8</v>
      </c>
      <c r="E34" s="93">
        <f t="shared" ref="E34:AV34" si="6">IF(E4&gt;=$C$27,E5,IF($C$8&gt;=E4,$C$11,$C$11+(E4-$C$8)*(SUMIFS($H$5:$AL$5,$H$4:$AL$4,$C$27)-$C$11)/($C$27-$C$8)))</f>
        <v>0.8</v>
      </c>
      <c r="F34" s="93">
        <f t="shared" si="6"/>
        <v>0.8</v>
      </c>
      <c r="G34" s="93">
        <f t="shared" si="6"/>
        <v>0.8</v>
      </c>
      <c r="H34" s="93">
        <f t="shared" si="6"/>
        <v>0.8</v>
      </c>
      <c r="I34" s="93">
        <f t="shared" si="6"/>
        <v>0.8</v>
      </c>
      <c r="J34" s="93">
        <f t="shared" si="6"/>
        <v>0.8</v>
      </c>
      <c r="K34" s="93">
        <f t="shared" si="6"/>
        <v>0.8</v>
      </c>
      <c r="L34" s="93">
        <f t="shared" si="6"/>
        <v>0.8</v>
      </c>
      <c r="M34" s="93">
        <f t="shared" si="6"/>
        <v>0.8</v>
      </c>
      <c r="N34" s="93">
        <f t="shared" si="6"/>
        <v>0.8</v>
      </c>
      <c r="O34" s="93">
        <f t="shared" si="6"/>
        <v>0.8</v>
      </c>
      <c r="P34" s="93">
        <f t="shared" si="6"/>
        <v>0.8</v>
      </c>
      <c r="Q34" s="93">
        <f t="shared" si="6"/>
        <v>0.8</v>
      </c>
      <c r="R34" s="93">
        <f t="shared" si="6"/>
        <v>0.8</v>
      </c>
      <c r="S34" s="93">
        <f t="shared" si="6"/>
        <v>0.78588352330847755</v>
      </c>
      <c r="T34" s="93">
        <f t="shared" si="6"/>
        <v>0.77176704661695517</v>
      </c>
      <c r="U34" s="93">
        <f t="shared" si="6"/>
        <v>0.75765056992543267</v>
      </c>
      <c r="V34" s="93">
        <f t="shared" si="6"/>
        <v>0.74353409323391029</v>
      </c>
      <c r="W34" s="93">
        <f t="shared" si="6"/>
        <v>0.72941761654238779</v>
      </c>
      <c r="X34" s="93">
        <f t="shared" si="6"/>
        <v>0.7153011398508653</v>
      </c>
      <c r="Y34" s="93">
        <f t="shared" si="6"/>
        <v>0.70118466315934291</v>
      </c>
      <c r="Z34" s="93">
        <f t="shared" si="6"/>
        <v>0.68706818646782042</v>
      </c>
      <c r="AA34" s="93">
        <f t="shared" si="6"/>
        <v>0.67295170977629803</v>
      </c>
      <c r="AB34" s="93">
        <f t="shared" si="6"/>
        <v>0.65883523308477554</v>
      </c>
      <c r="AC34" s="93">
        <f t="shared" si="6"/>
        <v>0.60456360543722698</v>
      </c>
      <c r="AD34" s="93">
        <f t="shared" si="6"/>
        <v>0.55029197778967842</v>
      </c>
      <c r="AE34" s="93">
        <f t="shared" si="6"/>
        <v>0.49602035014212986</v>
      </c>
      <c r="AF34" s="93">
        <f t="shared" si="6"/>
        <v>0.4417487224945813</v>
      </c>
      <c r="AG34" s="93">
        <f t="shared" si="6"/>
        <v>0.38747709484703274</v>
      </c>
      <c r="AH34" s="93">
        <f t="shared" si="6"/>
        <v>0.33320546719948418</v>
      </c>
      <c r="AI34" s="93">
        <f t="shared" si="6"/>
        <v>0.27893383955193585</v>
      </c>
      <c r="AJ34" s="93">
        <f t="shared" si="6"/>
        <v>0.22466221190438729</v>
      </c>
      <c r="AK34" s="93">
        <f t="shared" si="6"/>
        <v>0.17039058425683873</v>
      </c>
      <c r="AL34" s="93">
        <f>AL5</f>
        <v>0.11611895660929014</v>
      </c>
      <c r="AM34" s="93">
        <f t="shared" si="6"/>
        <v>7.9133551556497081E-2</v>
      </c>
      <c r="AN34" s="93">
        <f t="shared" si="6"/>
        <v>5.3928481316062551E-2</v>
      </c>
      <c r="AO34" s="93">
        <f t="shared" si="6"/>
        <v>3.6751555311915353E-2</v>
      </c>
      <c r="AP34" s="93">
        <f t="shared" si="6"/>
        <v>2.5045704697834233E-2</v>
      </c>
      <c r="AQ34" s="93">
        <f t="shared" si="6"/>
        <v>1.7068320469358224E-2</v>
      </c>
      <c r="AR34" s="93">
        <f t="shared" si="6"/>
        <v>1.1631837361314287E-2</v>
      </c>
      <c r="AS34" s="93">
        <f t="shared" si="6"/>
        <v>7.926945163876117E-3</v>
      </c>
      <c r="AT34" s="93">
        <f t="shared" si="6"/>
        <v>5.4021095446264936E-3</v>
      </c>
      <c r="AU34" s="93">
        <f t="shared" si="6"/>
        <v>3.6814670631422487E-3</v>
      </c>
      <c r="AV34" s="93">
        <f t="shared" si="6"/>
        <v>2.5088716963325287E-3</v>
      </c>
    </row>
    <row r="37" spans="2:48">
      <c r="B37" s="94" t="s">
        <v>121</v>
      </c>
      <c r="C37" s="94">
        <f>IF($C$13="Below",C34,C19)</f>
        <v>0.8</v>
      </c>
      <c r="D37" s="94">
        <f t="shared" ref="D37:AV37" si="7">IF($C$13="Below",D34,D19)</f>
        <v>0.8</v>
      </c>
      <c r="E37" s="94">
        <f>IF($C$13="Below",E34,E19)</f>
        <v>0.8</v>
      </c>
      <c r="F37" s="94">
        <f t="shared" si="7"/>
        <v>0.8</v>
      </c>
      <c r="G37" s="94">
        <f t="shared" si="7"/>
        <v>0.8</v>
      </c>
      <c r="H37" s="94">
        <f t="shared" si="7"/>
        <v>0.8</v>
      </c>
      <c r="I37" s="94">
        <f t="shared" si="7"/>
        <v>0.8</v>
      </c>
      <c r="J37" s="94">
        <f t="shared" si="7"/>
        <v>0.8</v>
      </c>
      <c r="K37" s="94">
        <f t="shared" si="7"/>
        <v>0.8</v>
      </c>
      <c r="L37" s="94">
        <f t="shared" si="7"/>
        <v>0.8</v>
      </c>
      <c r="M37" s="94">
        <f t="shared" si="7"/>
        <v>0.8</v>
      </c>
      <c r="N37" s="94">
        <f t="shared" si="7"/>
        <v>0.8</v>
      </c>
      <c r="O37" s="94">
        <f t="shared" si="7"/>
        <v>0.8</v>
      </c>
      <c r="P37" s="94">
        <f t="shared" si="7"/>
        <v>0.8</v>
      </c>
      <c r="Q37" s="94">
        <f t="shared" si="7"/>
        <v>0.8</v>
      </c>
      <c r="R37" s="94">
        <f t="shared" si="7"/>
        <v>0.8</v>
      </c>
      <c r="S37" s="94">
        <f t="shared" si="7"/>
        <v>0.78588352330847755</v>
      </c>
      <c r="T37" s="94">
        <f t="shared" si="7"/>
        <v>0.77176704661695517</v>
      </c>
      <c r="U37" s="94">
        <f t="shared" si="7"/>
        <v>0.75765056992543267</v>
      </c>
      <c r="V37" s="94">
        <f t="shared" si="7"/>
        <v>0.74353409323391029</v>
      </c>
      <c r="W37" s="94">
        <f t="shared" si="7"/>
        <v>0.72941761654238779</v>
      </c>
      <c r="X37" s="94">
        <f t="shared" si="7"/>
        <v>0.7153011398508653</v>
      </c>
      <c r="Y37" s="94">
        <f t="shared" si="7"/>
        <v>0.70118466315934291</v>
      </c>
      <c r="Z37" s="94">
        <f t="shared" si="7"/>
        <v>0.68706818646782042</v>
      </c>
      <c r="AA37" s="94">
        <f t="shared" si="7"/>
        <v>0.67295170977629803</v>
      </c>
      <c r="AB37" s="94">
        <f t="shared" si="7"/>
        <v>0.65883523308477554</v>
      </c>
      <c r="AC37" s="94">
        <f t="shared" si="7"/>
        <v>0.60456360543722698</v>
      </c>
      <c r="AD37" s="94">
        <f t="shared" si="7"/>
        <v>0.55029197778967842</v>
      </c>
      <c r="AE37" s="94">
        <f t="shared" si="7"/>
        <v>0.49602035014212986</v>
      </c>
      <c r="AF37" s="94">
        <f t="shared" si="7"/>
        <v>0.4417487224945813</v>
      </c>
      <c r="AG37" s="94">
        <f t="shared" si="7"/>
        <v>0.38747709484703274</v>
      </c>
      <c r="AH37" s="94">
        <f t="shared" si="7"/>
        <v>0.33320546719948418</v>
      </c>
      <c r="AI37" s="94">
        <f t="shared" si="7"/>
        <v>0.27893383955193585</v>
      </c>
      <c r="AJ37" s="94">
        <f t="shared" si="7"/>
        <v>0.22466221190438729</v>
      </c>
      <c r="AK37" s="94">
        <f t="shared" si="7"/>
        <v>0.17039058425683873</v>
      </c>
      <c r="AL37" s="94">
        <f t="shared" si="7"/>
        <v>0.11611895660929014</v>
      </c>
      <c r="AM37" s="94">
        <f t="shared" si="7"/>
        <v>7.9133551556497081E-2</v>
      </c>
      <c r="AN37" s="94">
        <f t="shared" si="7"/>
        <v>5.3928481316062551E-2</v>
      </c>
      <c r="AO37" s="94">
        <f t="shared" si="7"/>
        <v>3.6751555311915353E-2</v>
      </c>
      <c r="AP37" s="94">
        <f t="shared" si="7"/>
        <v>2.5045704697834233E-2</v>
      </c>
      <c r="AQ37" s="94">
        <f t="shared" si="7"/>
        <v>1.7068320469358224E-2</v>
      </c>
      <c r="AR37" s="94">
        <f t="shared" si="7"/>
        <v>1.1631837361314287E-2</v>
      </c>
      <c r="AS37" s="94">
        <f t="shared" si="7"/>
        <v>7.926945163876117E-3</v>
      </c>
      <c r="AT37" s="94">
        <f t="shared" si="7"/>
        <v>5.4021095446264936E-3</v>
      </c>
      <c r="AU37" s="94">
        <f t="shared" si="7"/>
        <v>3.6814670631422487E-3</v>
      </c>
      <c r="AV37" s="94">
        <f t="shared" si="7"/>
        <v>2.5088716963325287E-3</v>
      </c>
    </row>
    <row r="41" spans="2:48">
      <c r="H41" s="83">
        <f>H5</f>
        <v>1.7442677860357461</v>
      </c>
      <c r="I41" s="83">
        <f>M5</f>
        <v>1.4729096477980035</v>
      </c>
      <c r="J41" s="83">
        <f>R5</f>
        <v>1.2015515095602609</v>
      </c>
      <c r="K41" s="83">
        <f>W5</f>
        <v>0.93019337132251823</v>
      </c>
      <c r="L41" s="83">
        <f>AB5</f>
        <v>0.65883523308477554</v>
      </c>
    </row>
    <row r="42" spans="2:48">
      <c r="I42" s="59">
        <f>($H$41-I41)/$H$41</f>
        <v>0.15557137522700401</v>
      </c>
      <c r="J42" s="59">
        <f>($H$41-J41)/$H$41</f>
        <v>0.31114275045400802</v>
      </c>
      <c r="K42" s="59">
        <f>($H$41-K41)/$H$41</f>
        <v>0.46671412568101206</v>
      </c>
      <c r="L42" s="59">
        <f>($H$41-L41)/$H$41</f>
        <v>0.62228550090801615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2DA356E4085446AF66A3948ECDDC2B" ma:contentTypeVersion="4" ma:contentTypeDescription="Create a new document." ma:contentTypeScope="" ma:versionID="3ff4f85a0b044d4c3fa2b03704aa4dc8">
  <xsd:schema xmlns:xsd="http://www.w3.org/2001/XMLSchema" xmlns:xs="http://www.w3.org/2001/XMLSchema" xmlns:p="http://schemas.microsoft.com/office/2006/metadata/properties" xmlns:ns2="732640c4-0e42-4d9e-91ec-d06d3bfcb37a" targetNamespace="http://schemas.microsoft.com/office/2006/metadata/properties" ma:root="true" ma:fieldsID="bd698f2035d31890e6af1152256733d7" ns2:_="">
    <xsd:import namespace="732640c4-0e42-4d9e-91ec-d06d3bfcb37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2640c4-0e42-4d9e-91ec-d06d3bfcb3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1B1B72-4235-4813-A7D1-23F35522E8D3}"/>
</file>

<file path=customXml/itemProps2.xml><?xml version="1.0" encoding="utf-8"?>
<ds:datastoreItem xmlns:ds="http://schemas.openxmlformats.org/officeDocument/2006/customXml" ds:itemID="{F7F29A31-B553-40FF-82C6-AE4474DF04E4}"/>
</file>

<file path=customXml/itemProps3.xml><?xml version="1.0" encoding="utf-8"?>
<ds:datastoreItem xmlns:ds="http://schemas.openxmlformats.org/officeDocument/2006/customXml" ds:itemID="{42D3CDFA-B608-4E31-8D0F-B717AB164F4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Grace Saunders</dc:creator>
  <cp:keywords/>
  <dc:description/>
  <cp:lastModifiedBy>Shannon Baughman</cp:lastModifiedBy>
  <cp:revision/>
  <dcterms:created xsi:type="dcterms:W3CDTF">2024-03-14T00:09:05Z</dcterms:created>
  <dcterms:modified xsi:type="dcterms:W3CDTF">2025-05-28T14:06:44Z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0x010100252DA356E4085446AF66A3948ECDDC2B</vt:lpwstr>
  </property>
  <property fmtid="{D5CDD505-2E9C-101B-9397-08002B2CF9AE}" pid="3" name="MediaServiceImageTags">
    <vt:lpwstr/>
  </property>
</Properties>
</file>